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DAOTAO\ENGLISH\AVKC_NAMHOC_2025_2026_HK2\DS THI\"/>
    </mc:Choice>
  </mc:AlternateContent>
  <xr:revisionPtr revIDLastSave="0" documentId="13_ncr:1_{2DAF87F9-2D15-4672-9127-98EB417DA072}" xr6:coauthVersionLast="47" xr6:coauthVersionMax="47" xr10:uidLastSave="{00000000-0000-0000-0000-000000000000}"/>
  <bookViews>
    <workbookView xWindow="-120" yWindow="-120" windowWidth="24240" windowHeight="13020" tabRatio="862" firstSheet="6" activeTab="6" xr2:uid="{00000000-000D-0000-FFFF-FFFF00000000}"/>
  </bookViews>
  <sheets>
    <sheet name="IN DS LOP" sheetId="2" state="hidden" r:id="rId1"/>
    <sheet name="IN DS LOP (2)" sheetId="6" state="hidden" r:id="rId2"/>
    <sheet name="IN DS LOP (3)" sheetId="7" state="hidden" r:id="rId3"/>
    <sheet name="IN DS LOP (4)" sheetId="8" state="hidden" r:id="rId4"/>
    <sheet name="DSTHI (3)" sheetId="11" state="hidden" r:id="rId5"/>
    <sheet name="DSTHI (MYDTU)" sheetId="20" state="hidden" r:id="rId6"/>
    <sheet name="TONGHOP" sheetId="26" r:id="rId7"/>
    <sheet name="Phòng Tòa Nhà F (108)" sheetId="22" r:id="rId8"/>
    <sheet name="Phòng Tòa Nhà F (112-1)" sheetId="23" r:id="rId9"/>
    <sheet name="Phòng Tòa Nhà F (112-2)" sheetId="24" r:id="rId10"/>
    <sheet name="Phòng Tòa Nhà F (201)" sheetId="25" r:id="rId11"/>
  </sheets>
  <externalReferences>
    <externalReference r:id="rId12"/>
  </externalReferences>
  <definedNames>
    <definedName name="_Fill" hidden="1">#REF!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hidden="1">{"'Sheet1'!$L$16"}</definedName>
    <definedName name="_xlnm.Print_Titles" localSheetId="5">'DSTHI (MYDTU)'!$1:$7</definedName>
    <definedName name="_xlnm.Print_Titles" localSheetId="7">'Phòng Tòa Nhà F (108)'!$1:$7</definedName>
    <definedName name="_xlnm.Print_Titles" localSheetId="8">'Phòng Tòa Nhà F (112-1)'!$1:$7</definedName>
    <definedName name="_xlnm.Print_Titles" localSheetId="9">'Phòng Tòa Nhà F (112-2)'!$1:$7</definedName>
    <definedName name="_xlnm.Print_Titles" localSheetId="10">'Phòng Tòa Nhà F (201)'!$1:$7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3" i="20" l="1"/>
  <c r="B9" i="20" l="1"/>
  <c r="B10" i="20" s="1"/>
  <c r="N116" i="20"/>
  <c r="E2" i="20"/>
  <c r="N152" i="20"/>
  <c r="C3" i="20"/>
  <c r="N43" i="20"/>
  <c r="N79" i="20"/>
  <c r="B11" i="20" l="1"/>
  <c r="B12" i="20" l="1"/>
  <c r="B13" i="20" l="1"/>
  <c r="B14" i="20" l="1"/>
  <c r="B15" i="20" l="1"/>
  <c r="B16" i="20" l="1"/>
  <c r="B17" i="20" l="1"/>
  <c r="B18" i="20" l="1"/>
  <c r="B19" i="20" l="1"/>
  <c r="B20" i="20" l="1"/>
  <c r="B21" i="20" l="1"/>
  <c r="B22" i="20" l="1"/>
  <c r="B23" i="20" l="1"/>
  <c r="B24" i="20" l="1"/>
  <c r="B25" i="20" l="1"/>
  <c r="B26" i="20" l="1"/>
  <c r="B27" i="20" l="1"/>
  <c r="B28" i="20" l="1"/>
  <c r="B29" i="20" l="1"/>
  <c r="B30" i="20" l="1"/>
  <c r="B31" i="20" l="1"/>
  <c r="B32" i="20" l="1"/>
  <c r="B33" i="20" l="1"/>
  <c r="B34" i="20" l="1"/>
  <c r="B35" i="20" l="1"/>
  <c r="B36" i="20" l="1"/>
  <c r="B37" i="20" l="1"/>
  <c r="B44" i="20" l="1"/>
  <c r="B45" i="20" l="1"/>
  <c r="B46" i="20" l="1"/>
  <c r="B47" i="20" l="1"/>
  <c r="B48" i="20" l="1"/>
  <c r="B49" i="20" l="1"/>
  <c r="B50" i="20" l="1"/>
  <c r="B51" i="20" l="1"/>
  <c r="B52" i="20" l="1"/>
  <c r="B53" i="20" l="1"/>
  <c r="B54" i="20" l="1"/>
  <c r="B55" i="20" l="1"/>
  <c r="B56" i="20" l="1"/>
  <c r="B57" i="20" l="1"/>
  <c r="B58" i="20" l="1"/>
  <c r="B59" i="20" l="1"/>
  <c r="B60" i="20" l="1"/>
  <c r="B61" i="20" l="1"/>
  <c r="B62" i="20" l="1"/>
  <c r="B63" i="20" l="1"/>
  <c r="B64" i="20" l="1"/>
  <c r="B65" i="20" l="1"/>
  <c r="B9" i="11"/>
  <c r="B10" i="11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11" i="1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  <c r="B69" i="11" s="1"/>
  <c r="B70" i="11" s="1"/>
  <c r="B71" i="11" s="1"/>
  <c r="B72" i="11" s="1"/>
  <c r="B73" i="11" s="1"/>
  <c r="B80" i="11" s="1"/>
  <c r="B81" i="11" s="1"/>
  <c r="B82" i="11" s="1"/>
  <c r="B83" i="11" s="1"/>
  <c r="B84" i="11" s="1"/>
  <c r="B85" i="11" s="1"/>
  <c r="B86" i="11" s="1"/>
  <c r="B87" i="11" s="1"/>
  <c r="B88" i="11" s="1"/>
  <c r="B89" i="11" s="1"/>
  <c r="B90" i="11" s="1"/>
  <c r="B91" i="11" s="1"/>
  <c r="B92" i="11" s="1"/>
  <c r="B93" i="11" s="1"/>
  <c r="B94" i="11" s="1"/>
  <c r="B95" i="11" s="1"/>
  <c r="B96" i="11" s="1"/>
  <c r="B97" i="11" s="1"/>
  <c r="B98" i="11" s="1"/>
  <c r="B99" i="11" s="1"/>
  <c r="B100" i="11" s="1"/>
  <c r="B101" i="11" s="1"/>
  <c r="B102" i="11" s="1"/>
  <c r="B103" i="11" s="1"/>
  <c r="B104" i="11" s="1"/>
  <c r="B105" i="11" s="1"/>
  <c r="B106" i="11" s="1"/>
  <c r="B107" i="11" s="1"/>
  <c r="B108" i="11" s="1"/>
  <c r="B109" i="11" s="1"/>
  <c r="B66" i="20" l="1"/>
  <c r="B4" i="11"/>
  <c r="D3" i="11"/>
  <c r="F2" i="11"/>
  <c r="A10" i="11"/>
  <c r="A12" i="11"/>
  <c r="A13" i="11"/>
  <c r="A15" i="11"/>
  <c r="A16" i="11"/>
  <c r="A17" i="11"/>
  <c r="A19" i="11"/>
  <c r="A20" i="11"/>
  <c r="A8" i="11"/>
  <c r="A14" i="11"/>
  <c r="A21" i="11"/>
  <c r="A23" i="11"/>
  <c r="A25" i="11"/>
  <c r="A27" i="11"/>
  <c r="A29" i="11"/>
  <c r="A31" i="11"/>
  <c r="A33" i="11"/>
  <c r="A34" i="11"/>
  <c r="A35" i="11"/>
  <c r="A36" i="11"/>
  <c r="A44" i="11"/>
  <c r="A50" i="11"/>
  <c r="A51" i="11"/>
  <c r="A11" i="11"/>
  <c r="A18" i="11"/>
  <c r="A24" i="11"/>
  <c r="A28" i="11"/>
  <c r="A32" i="11"/>
  <c r="A37" i="11"/>
  <c r="A52" i="11"/>
  <c r="A59" i="11"/>
  <c r="A61" i="11"/>
  <c r="A63" i="11"/>
  <c r="A64" i="11"/>
  <c r="A65" i="11"/>
  <c r="A66" i="11"/>
  <c r="A67" i="11"/>
  <c r="A68" i="11"/>
  <c r="A71" i="11"/>
  <c r="A80" i="11"/>
  <c r="A9" i="11"/>
  <c r="A22" i="11"/>
  <c r="A26" i="11"/>
  <c r="A30" i="11"/>
  <c r="A45" i="11"/>
  <c r="A46" i="11"/>
  <c r="A47" i="11"/>
  <c r="A48" i="11"/>
  <c r="A49" i="11"/>
  <c r="A53" i="11"/>
  <c r="A54" i="11"/>
  <c r="A55" i="11"/>
  <c r="A56" i="11"/>
  <c r="A57" i="11"/>
  <c r="A58" i="11"/>
  <c r="A60" i="11"/>
  <c r="A62" i="11"/>
  <c r="A69" i="11"/>
  <c r="A70" i="11"/>
  <c r="A72" i="11"/>
  <c r="A73" i="11"/>
  <c r="A81" i="11"/>
  <c r="A83" i="11"/>
  <c r="A87" i="11"/>
  <c r="A90" i="11"/>
  <c r="A92" i="11"/>
  <c r="A94" i="11"/>
  <c r="A96" i="11"/>
  <c r="A98" i="11"/>
  <c r="A100" i="11"/>
  <c r="A102" i="11"/>
  <c r="A104" i="11"/>
  <c r="A106" i="11"/>
  <c r="A108" i="11"/>
  <c r="A82" i="11"/>
  <c r="A85" i="11"/>
  <c r="A86" i="11"/>
  <c r="A91" i="11"/>
  <c r="A93" i="11"/>
  <c r="A95" i="11"/>
  <c r="A97" i="11"/>
  <c r="A99" i="11"/>
  <c r="A101" i="11"/>
  <c r="A103" i="11"/>
  <c r="A105" i="11"/>
  <c r="A107" i="11"/>
  <c r="A109" i="11"/>
  <c r="A84" i="11"/>
  <c r="A88" i="11"/>
  <c r="A89" i="11"/>
  <c r="H43" i="20"/>
  <c r="A119" i="20" l="1"/>
  <c r="A135" i="20"/>
  <c r="A148" i="20"/>
  <c r="A133" i="20"/>
  <c r="A118" i="20"/>
  <c r="A134" i="20"/>
  <c r="A120" i="20"/>
  <c r="A136" i="20"/>
  <c r="Q9" i="20"/>
  <c r="Q18" i="20"/>
  <c r="Q34" i="20"/>
  <c r="Q36" i="20"/>
  <c r="Q11" i="20"/>
  <c r="Q27" i="20"/>
  <c r="Q20" i="20"/>
  <c r="Q29" i="20"/>
  <c r="F2" i="20"/>
  <c r="A22" i="20"/>
  <c r="A46" i="20"/>
  <c r="A62" i="20"/>
  <c r="A86" i="20"/>
  <c r="A102" i="20"/>
  <c r="A19" i="20"/>
  <c r="A35" i="20"/>
  <c r="A59" i="20"/>
  <c r="A83" i="20"/>
  <c r="A99" i="20"/>
  <c r="A17" i="20"/>
  <c r="A57" i="20"/>
  <c r="A89" i="20"/>
  <c r="A20" i="20"/>
  <c r="A52" i="20"/>
  <c r="A92" i="20"/>
  <c r="A37" i="20"/>
  <c r="A80" i="20"/>
  <c r="A121" i="20"/>
  <c r="A138" i="20"/>
  <c r="A124" i="20"/>
  <c r="Q22" i="20"/>
  <c r="Q15" i="20"/>
  <c r="Q8" i="20"/>
  <c r="A10" i="20"/>
  <c r="A66" i="20"/>
  <c r="A23" i="20"/>
  <c r="A47" i="20"/>
  <c r="A103" i="20"/>
  <c r="A97" i="20"/>
  <c r="A28" i="20"/>
  <c r="A64" i="20"/>
  <c r="A85" i="20"/>
  <c r="A16" i="20"/>
  <c r="A127" i="20"/>
  <c r="A143" i="20"/>
  <c r="A125" i="20"/>
  <c r="A141" i="20"/>
  <c r="A126" i="20"/>
  <c r="A142" i="20"/>
  <c r="A128" i="20"/>
  <c r="A144" i="20"/>
  <c r="Q10" i="20"/>
  <c r="Q26" i="20"/>
  <c r="Q24" i="20"/>
  <c r="Q25" i="20"/>
  <c r="Q19" i="20"/>
  <c r="Q35" i="20"/>
  <c r="Q13" i="20"/>
  <c r="P2" i="20"/>
  <c r="A14" i="20"/>
  <c r="A30" i="20"/>
  <c r="A54" i="20"/>
  <c r="A70" i="20"/>
  <c r="A94" i="20"/>
  <c r="A11" i="20"/>
  <c r="A27" i="20"/>
  <c r="A51" i="20"/>
  <c r="A67" i="20"/>
  <c r="A91" i="20"/>
  <c r="A107" i="20"/>
  <c r="A33" i="20"/>
  <c r="A73" i="20"/>
  <c r="A105" i="20"/>
  <c r="A36" i="20"/>
  <c r="A68" i="20"/>
  <c r="A108" i="20"/>
  <c r="A72" i="20"/>
  <c r="A21" i="20"/>
  <c r="A53" i="20"/>
  <c r="A93" i="20"/>
  <c r="A32" i="20"/>
  <c r="A8" i="20"/>
  <c r="A104" i="20"/>
  <c r="A109" i="20"/>
  <c r="A123" i="20"/>
  <c r="A122" i="20"/>
  <c r="Q37" i="20"/>
  <c r="Q17" i="20"/>
  <c r="Q32" i="20"/>
  <c r="A50" i="20"/>
  <c r="A106" i="20"/>
  <c r="A87" i="20"/>
  <c r="A65" i="20"/>
  <c r="A60" i="20"/>
  <c r="A13" i="20"/>
  <c r="A131" i="20"/>
  <c r="A147" i="20"/>
  <c r="A129" i="20"/>
  <c r="A145" i="20"/>
  <c r="A130" i="20"/>
  <c r="A146" i="20"/>
  <c r="A132" i="20"/>
  <c r="A117" i="20"/>
  <c r="Q14" i="20"/>
  <c r="Q30" i="20"/>
  <c r="Q28" i="20"/>
  <c r="Q33" i="20"/>
  <c r="Q23" i="20"/>
  <c r="Q12" i="20"/>
  <c r="Q21" i="20"/>
  <c r="D3" i="20"/>
  <c r="A18" i="20"/>
  <c r="A34" i="20"/>
  <c r="A58" i="20"/>
  <c r="A82" i="20"/>
  <c r="A98" i="20"/>
  <c r="A15" i="20"/>
  <c r="A31" i="20"/>
  <c r="A55" i="20"/>
  <c r="A71" i="20"/>
  <c r="A95" i="20"/>
  <c r="A9" i="20"/>
  <c r="A49" i="20"/>
  <c r="A81" i="20"/>
  <c r="A12" i="20"/>
  <c r="A44" i="20"/>
  <c r="A84" i="20"/>
  <c r="A24" i="20"/>
  <c r="A88" i="20"/>
  <c r="A29" i="20"/>
  <c r="A61" i="20"/>
  <c r="A101" i="20"/>
  <c r="A56" i="20"/>
  <c r="A48" i="20"/>
  <c r="A69" i="20"/>
  <c r="A139" i="20"/>
  <c r="A137" i="20"/>
  <c r="A140" i="20"/>
  <c r="Q16" i="20"/>
  <c r="Q31" i="20"/>
  <c r="A26" i="20"/>
  <c r="A90" i="20"/>
  <c r="A63" i="20"/>
  <c r="A25" i="20"/>
  <c r="A100" i="20"/>
  <c r="A45" i="20"/>
  <c r="A96" i="20"/>
  <c r="B67" i="20"/>
  <c r="E88" i="11"/>
  <c r="F88" i="11"/>
  <c r="C88" i="11"/>
  <c r="K88" i="11"/>
  <c r="D88" i="11"/>
  <c r="F109" i="11"/>
  <c r="K109" i="11"/>
  <c r="C109" i="11"/>
  <c r="D109" i="11"/>
  <c r="E109" i="11"/>
  <c r="F105" i="11"/>
  <c r="K105" i="11"/>
  <c r="C105" i="11"/>
  <c r="D105" i="11"/>
  <c r="E105" i="11"/>
  <c r="F101" i="11"/>
  <c r="K101" i="11"/>
  <c r="C101" i="11"/>
  <c r="D101" i="11"/>
  <c r="E101" i="11"/>
  <c r="F97" i="11"/>
  <c r="K97" i="11"/>
  <c r="C97" i="11"/>
  <c r="D97" i="11"/>
  <c r="E97" i="11"/>
  <c r="F93" i="11"/>
  <c r="K93" i="11"/>
  <c r="C93" i="11"/>
  <c r="D93" i="11"/>
  <c r="E93" i="11"/>
  <c r="E86" i="11"/>
  <c r="D86" i="11"/>
  <c r="C86" i="11"/>
  <c r="K86" i="11"/>
  <c r="F86" i="11"/>
  <c r="E82" i="11"/>
  <c r="D82" i="11"/>
  <c r="K82" i="11"/>
  <c r="F82" i="11"/>
  <c r="C82" i="11"/>
  <c r="E106" i="11"/>
  <c r="F106" i="11"/>
  <c r="C106" i="11"/>
  <c r="K106" i="11"/>
  <c r="D106" i="11"/>
  <c r="E102" i="11"/>
  <c r="F102" i="11"/>
  <c r="C102" i="11"/>
  <c r="K102" i="11"/>
  <c r="D102" i="11"/>
  <c r="E98" i="11"/>
  <c r="F98" i="11"/>
  <c r="C98" i="11"/>
  <c r="K98" i="11"/>
  <c r="D98" i="11"/>
  <c r="E94" i="11"/>
  <c r="F94" i="11"/>
  <c r="K94" i="11"/>
  <c r="D94" i="11"/>
  <c r="C94" i="11"/>
  <c r="E90" i="11"/>
  <c r="F90" i="11"/>
  <c r="C90" i="11"/>
  <c r="K90" i="11"/>
  <c r="D90" i="11"/>
  <c r="F83" i="11"/>
  <c r="E83" i="11"/>
  <c r="C83" i="11"/>
  <c r="D83" i="11"/>
  <c r="K83" i="11"/>
  <c r="F73" i="11"/>
  <c r="E73" i="11"/>
  <c r="K73" i="11"/>
  <c r="D73" i="11"/>
  <c r="C73" i="11"/>
  <c r="E70" i="11"/>
  <c r="F70" i="11"/>
  <c r="K70" i="11"/>
  <c r="C70" i="11"/>
  <c r="D70" i="11"/>
  <c r="E62" i="11"/>
  <c r="F62" i="11"/>
  <c r="K62" i="11"/>
  <c r="C62" i="11"/>
  <c r="D62" i="11"/>
  <c r="E58" i="11"/>
  <c r="F58" i="11"/>
  <c r="K58" i="11"/>
  <c r="C58" i="11"/>
  <c r="D58" i="11"/>
  <c r="E56" i="11"/>
  <c r="D56" i="11"/>
  <c r="K56" i="11"/>
  <c r="C56" i="11"/>
  <c r="F56" i="11"/>
  <c r="E54" i="11"/>
  <c r="F54" i="11"/>
  <c r="K54" i="11"/>
  <c r="C54" i="11"/>
  <c r="D54" i="11"/>
  <c r="D49" i="11"/>
  <c r="C49" i="11"/>
  <c r="F49" i="11"/>
  <c r="K49" i="11"/>
  <c r="E49" i="11"/>
  <c r="F47" i="11"/>
  <c r="K47" i="11"/>
  <c r="E47" i="11"/>
  <c r="C47" i="11"/>
  <c r="D47" i="11"/>
  <c r="F45" i="11"/>
  <c r="E45" i="11"/>
  <c r="C45" i="11"/>
  <c r="K45" i="11"/>
  <c r="D45" i="11"/>
  <c r="E26" i="11"/>
  <c r="D26" i="11"/>
  <c r="C26" i="11"/>
  <c r="F26" i="11"/>
  <c r="K26" i="11"/>
  <c r="D9" i="11"/>
  <c r="C9" i="11"/>
  <c r="F9" i="11"/>
  <c r="E9" i="11"/>
  <c r="K9" i="11"/>
  <c r="F71" i="11"/>
  <c r="K71" i="11"/>
  <c r="E71" i="11"/>
  <c r="D71" i="11"/>
  <c r="C71" i="11"/>
  <c r="D67" i="11"/>
  <c r="C67" i="11"/>
  <c r="F67" i="11"/>
  <c r="K67" i="11"/>
  <c r="E67" i="11"/>
  <c r="D65" i="11"/>
  <c r="C65" i="11"/>
  <c r="F65" i="11"/>
  <c r="E65" i="11"/>
  <c r="K65" i="11"/>
  <c r="D63" i="11"/>
  <c r="C63" i="11"/>
  <c r="F63" i="11"/>
  <c r="K63" i="11"/>
  <c r="E63" i="11"/>
  <c r="F59" i="11"/>
  <c r="K59" i="11"/>
  <c r="E59" i="11"/>
  <c r="D59" i="11"/>
  <c r="C59" i="11"/>
  <c r="D37" i="11"/>
  <c r="C37" i="11"/>
  <c r="K37" i="11"/>
  <c r="F37" i="11"/>
  <c r="E37" i="11"/>
  <c r="E28" i="11"/>
  <c r="F28" i="11"/>
  <c r="C28" i="11"/>
  <c r="K28" i="11"/>
  <c r="D28" i="11"/>
  <c r="E18" i="11"/>
  <c r="D18" i="11"/>
  <c r="K18" i="11"/>
  <c r="F18" i="11"/>
  <c r="C18" i="11"/>
  <c r="D51" i="11"/>
  <c r="C51" i="11"/>
  <c r="F51" i="11"/>
  <c r="K51" i="11"/>
  <c r="E51" i="11"/>
  <c r="E44" i="11"/>
  <c r="D44" i="11"/>
  <c r="C44" i="11"/>
  <c r="K44" i="11"/>
  <c r="F44" i="11"/>
  <c r="D35" i="11"/>
  <c r="C35" i="11"/>
  <c r="F35" i="11"/>
  <c r="K35" i="11"/>
  <c r="E35" i="11"/>
  <c r="D33" i="11"/>
  <c r="C33" i="11"/>
  <c r="F33" i="11"/>
  <c r="E33" i="11"/>
  <c r="K33" i="11"/>
  <c r="F29" i="11"/>
  <c r="K29" i="11"/>
  <c r="E29" i="11"/>
  <c r="D29" i="11"/>
  <c r="C29" i="11"/>
  <c r="F25" i="11"/>
  <c r="K25" i="11"/>
  <c r="E25" i="11"/>
  <c r="D25" i="11"/>
  <c r="C25" i="11"/>
  <c r="F21" i="11"/>
  <c r="K21" i="11"/>
  <c r="E21" i="11"/>
  <c r="D21" i="11"/>
  <c r="C21" i="11"/>
  <c r="K8" i="11"/>
  <c r="C8" i="11"/>
  <c r="F8" i="11"/>
  <c r="E8" i="11"/>
  <c r="D8" i="11"/>
  <c r="F19" i="11"/>
  <c r="E19" i="11"/>
  <c r="K19" i="11"/>
  <c r="D19" i="11"/>
  <c r="C19" i="11"/>
  <c r="E16" i="11"/>
  <c r="F16" i="11"/>
  <c r="C16" i="11"/>
  <c r="K16" i="11"/>
  <c r="D16" i="11"/>
  <c r="D13" i="11"/>
  <c r="C13" i="11"/>
  <c r="F13" i="11"/>
  <c r="E13" i="11"/>
  <c r="K13" i="11"/>
  <c r="K10" i="11"/>
  <c r="C10" i="11"/>
  <c r="F10" i="11"/>
  <c r="D10" i="11"/>
  <c r="E10" i="11"/>
  <c r="F89" i="11"/>
  <c r="E89" i="11"/>
  <c r="C89" i="11"/>
  <c r="D89" i="11"/>
  <c r="K89" i="11"/>
  <c r="K84" i="11"/>
  <c r="C84" i="11"/>
  <c r="D84" i="11"/>
  <c r="E84" i="11"/>
  <c r="F84" i="11"/>
  <c r="D107" i="11"/>
  <c r="E107" i="11"/>
  <c r="K107" i="11"/>
  <c r="F107" i="11"/>
  <c r="C107" i="11"/>
  <c r="F103" i="11"/>
  <c r="K103" i="11"/>
  <c r="C103" i="11"/>
  <c r="D103" i="11"/>
  <c r="E103" i="11"/>
  <c r="F99" i="11"/>
  <c r="K99" i="11"/>
  <c r="C99" i="11"/>
  <c r="D99" i="11"/>
  <c r="E99" i="11"/>
  <c r="F95" i="11"/>
  <c r="K95" i="11"/>
  <c r="C95" i="11"/>
  <c r="D95" i="11"/>
  <c r="E95" i="11"/>
  <c r="F91" i="11"/>
  <c r="K91" i="11"/>
  <c r="C91" i="11"/>
  <c r="D91" i="11"/>
  <c r="E91" i="11"/>
  <c r="F85" i="11"/>
  <c r="K85" i="11"/>
  <c r="E85" i="11"/>
  <c r="C85" i="11"/>
  <c r="D85" i="11"/>
  <c r="E108" i="11"/>
  <c r="F108" i="11"/>
  <c r="C108" i="11"/>
  <c r="K108" i="11"/>
  <c r="D108" i="11"/>
  <c r="E104" i="11"/>
  <c r="F104" i="11"/>
  <c r="C104" i="11"/>
  <c r="D104" i="11"/>
  <c r="K104" i="11"/>
  <c r="E100" i="11"/>
  <c r="F100" i="11"/>
  <c r="C100" i="11"/>
  <c r="D100" i="11"/>
  <c r="K100" i="11"/>
  <c r="E96" i="11"/>
  <c r="F96" i="11"/>
  <c r="C96" i="11"/>
  <c r="D96" i="11"/>
  <c r="K96" i="11"/>
  <c r="E92" i="11"/>
  <c r="F92" i="11"/>
  <c r="C92" i="11"/>
  <c r="D92" i="11"/>
  <c r="K92" i="11"/>
  <c r="F87" i="11"/>
  <c r="E87" i="11"/>
  <c r="K87" i="11"/>
  <c r="C87" i="11"/>
  <c r="D87" i="11"/>
  <c r="F81" i="11"/>
  <c r="D81" i="11"/>
  <c r="C81" i="11"/>
  <c r="K81" i="11"/>
  <c r="E81" i="11"/>
  <c r="K72" i="11"/>
  <c r="C72" i="11"/>
  <c r="F72" i="11"/>
  <c r="E72" i="11"/>
  <c r="D72" i="11"/>
  <c r="F69" i="11"/>
  <c r="E69" i="11"/>
  <c r="C69" i="11"/>
  <c r="D69" i="11"/>
  <c r="K69" i="11"/>
  <c r="E60" i="11"/>
  <c r="D60" i="11"/>
  <c r="K60" i="11"/>
  <c r="C60" i="11"/>
  <c r="F60" i="11"/>
  <c r="F57" i="11"/>
  <c r="E57" i="11"/>
  <c r="K57" i="11"/>
  <c r="D57" i="11"/>
  <c r="C57" i="11"/>
  <c r="F55" i="11"/>
  <c r="K55" i="11"/>
  <c r="E55" i="11"/>
  <c r="D55" i="11"/>
  <c r="C55" i="11"/>
  <c r="F53" i="11"/>
  <c r="E53" i="11"/>
  <c r="C53" i="11"/>
  <c r="D53" i="11"/>
  <c r="K53" i="11"/>
  <c r="E48" i="11"/>
  <c r="D48" i="11"/>
  <c r="C48" i="11"/>
  <c r="K48" i="11"/>
  <c r="F48" i="11"/>
  <c r="E46" i="11"/>
  <c r="F46" i="11"/>
  <c r="C46" i="11"/>
  <c r="K46" i="11"/>
  <c r="D46" i="11"/>
  <c r="E30" i="11"/>
  <c r="D30" i="11"/>
  <c r="C30" i="11"/>
  <c r="F30" i="11"/>
  <c r="K30" i="11"/>
  <c r="E22" i="11"/>
  <c r="D22" i="11"/>
  <c r="C22" i="11"/>
  <c r="F22" i="11"/>
  <c r="K22" i="11"/>
  <c r="K80" i="11"/>
  <c r="C80" i="11"/>
  <c r="D80" i="11"/>
  <c r="E80" i="11"/>
  <c r="F80" i="11"/>
  <c r="E68" i="11"/>
  <c r="D68" i="11"/>
  <c r="K68" i="11"/>
  <c r="C68" i="11"/>
  <c r="F68" i="11"/>
  <c r="E66" i="11"/>
  <c r="F66" i="11"/>
  <c r="K66" i="11"/>
  <c r="C66" i="11"/>
  <c r="D66" i="11"/>
  <c r="E64" i="11"/>
  <c r="D64" i="11"/>
  <c r="K64" i="11"/>
  <c r="C64" i="11"/>
  <c r="F64" i="11"/>
  <c r="F61" i="11"/>
  <c r="E61" i="11"/>
  <c r="C61" i="11"/>
  <c r="D61" i="11"/>
  <c r="K61" i="11"/>
  <c r="E52" i="11"/>
  <c r="D52" i="11"/>
  <c r="K52" i="11"/>
  <c r="C52" i="11"/>
  <c r="F52" i="11"/>
  <c r="K32" i="11"/>
  <c r="C32" i="11"/>
  <c r="D32" i="11"/>
  <c r="E32" i="11"/>
  <c r="F32" i="11"/>
  <c r="E24" i="11"/>
  <c r="F24" i="11"/>
  <c r="C24" i="11"/>
  <c r="K24" i="11"/>
  <c r="D24" i="11"/>
  <c r="F11" i="11"/>
  <c r="E11" i="11"/>
  <c r="K11" i="11"/>
  <c r="D11" i="11"/>
  <c r="C11" i="11"/>
  <c r="K50" i="11"/>
  <c r="C50" i="11"/>
  <c r="E50" i="11"/>
  <c r="D50" i="11"/>
  <c r="F50" i="11"/>
  <c r="E36" i="11"/>
  <c r="F36" i="11"/>
  <c r="K36" i="11"/>
  <c r="D36" i="11"/>
  <c r="C36" i="11"/>
  <c r="K34" i="11"/>
  <c r="C34" i="11"/>
  <c r="F34" i="11"/>
  <c r="E34" i="11"/>
  <c r="D34" i="11"/>
  <c r="F31" i="11"/>
  <c r="D31" i="11"/>
  <c r="K31" i="11"/>
  <c r="C31" i="11"/>
  <c r="E31" i="11"/>
  <c r="F27" i="11"/>
  <c r="E27" i="11"/>
  <c r="K27" i="11"/>
  <c r="D27" i="11"/>
  <c r="C27" i="11"/>
  <c r="F23" i="11"/>
  <c r="E23" i="11"/>
  <c r="C23" i="11"/>
  <c r="D23" i="11"/>
  <c r="K23" i="11"/>
  <c r="E14" i="11"/>
  <c r="D14" i="11"/>
  <c r="C14" i="11"/>
  <c r="F14" i="11"/>
  <c r="K14" i="11"/>
  <c r="E20" i="11"/>
  <c r="F20" i="11"/>
  <c r="C20" i="11"/>
  <c r="K20" i="11"/>
  <c r="D20" i="11"/>
  <c r="D17" i="11"/>
  <c r="C17" i="11"/>
  <c r="K17" i="11"/>
  <c r="E17" i="11"/>
  <c r="F17" i="11"/>
  <c r="F15" i="11"/>
  <c r="E15" i="11"/>
  <c r="C15" i="11"/>
  <c r="K15" i="11"/>
  <c r="D15" i="11"/>
  <c r="E12" i="11"/>
  <c r="F12" i="11"/>
  <c r="K12" i="11"/>
  <c r="D12" i="11"/>
  <c r="C12" i="11"/>
  <c r="N25" i="20" l="1"/>
  <c r="D25" i="20"/>
  <c r="F25" i="20"/>
  <c r="G25" i="20"/>
  <c r="C25" i="20"/>
  <c r="E25" i="20"/>
  <c r="N139" i="20"/>
  <c r="D139" i="20"/>
  <c r="F139" i="20"/>
  <c r="E139" i="20"/>
  <c r="G139" i="20"/>
  <c r="C139" i="20"/>
  <c r="N101" i="20"/>
  <c r="E101" i="20"/>
  <c r="D101" i="20"/>
  <c r="F101" i="20"/>
  <c r="G101" i="20"/>
  <c r="C101" i="20"/>
  <c r="F24" i="20"/>
  <c r="C24" i="20"/>
  <c r="E24" i="20"/>
  <c r="D24" i="20"/>
  <c r="N24" i="20"/>
  <c r="G24" i="20"/>
  <c r="N81" i="20"/>
  <c r="F81" i="20"/>
  <c r="C81" i="20"/>
  <c r="G81" i="20"/>
  <c r="D81" i="20"/>
  <c r="E81" i="20"/>
  <c r="N71" i="20"/>
  <c r="E71" i="20"/>
  <c r="F71" i="20"/>
  <c r="G71" i="20"/>
  <c r="D71" i="20"/>
  <c r="C71" i="20"/>
  <c r="N98" i="20"/>
  <c r="F98" i="20"/>
  <c r="D98" i="20"/>
  <c r="C98" i="20"/>
  <c r="E98" i="20"/>
  <c r="G98" i="20"/>
  <c r="F18" i="20"/>
  <c r="E18" i="20"/>
  <c r="N18" i="20"/>
  <c r="D18" i="20"/>
  <c r="C18" i="20"/>
  <c r="G18" i="20"/>
  <c r="N130" i="20"/>
  <c r="D130" i="20"/>
  <c r="G130" i="20"/>
  <c r="E130" i="20"/>
  <c r="C130" i="20"/>
  <c r="F130" i="20"/>
  <c r="N131" i="20"/>
  <c r="C131" i="20"/>
  <c r="D131" i="20"/>
  <c r="F131" i="20"/>
  <c r="E131" i="20"/>
  <c r="G131" i="20"/>
  <c r="N87" i="20"/>
  <c r="E87" i="20"/>
  <c r="C87" i="20"/>
  <c r="F87" i="20"/>
  <c r="G87" i="20"/>
  <c r="D87" i="20"/>
  <c r="N109" i="20"/>
  <c r="E109" i="20"/>
  <c r="G109" i="20"/>
  <c r="F109" i="20"/>
  <c r="C109" i="20"/>
  <c r="D109" i="20"/>
  <c r="N93" i="20"/>
  <c r="F93" i="20"/>
  <c r="G93" i="20"/>
  <c r="C93" i="20"/>
  <c r="D93" i="20"/>
  <c r="E93" i="20"/>
  <c r="N108" i="20"/>
  <c r="F108" i="20"/>
  <c r="D108" i="20"/>
  <c r="C108" i="20"/>
  <c r="G108" i="20"/>
  <c r="E108" i="20"/>
  <c r="G73" i="20"/>
  <c r="C73" i="20"/>
  <c r="N73" i="20"/>
  <c r="F73" i="20"/>
  <c r="E73" i="20"/>
  <c r="D73" i="20"/>
  <c r="C67" i="20"/>
  <c r="N67" i="20"/>
  <c r="E67" i="20"/>
  <c r="D67" i="20"/>
  <c r="F67" i="20"/>
  <c r="G67" i="20"/>
  <c r="N94" i="20"/>
  <c r="D94" i="20"/>
  <c r="G94" i="20"/>
  <c r="E94" i="20"/>
  <c r="C94" i="20"/>
  <c r="F94" i="20"/>
  <c r="E14" i="20"/>
  <c r="C14" i="20"/>
  <c r="N14" i="20"/>
  <c r="G14" i="20"/>
  <c r="F14" i="20"/>
  <c r="D14" i="20"/>
  <c r="N126" i="20"/>
  <c r="G126" i="20"/>
  <c r="E126" i="20"/>
  <c r="D126" i="20"/>
  <c r="F126" i="20"/>
  <c r="C126" i="20"/>
  <c r="N127" i="20"/>
  <c r="C127" i="20"/>
  <c r="D127" i="20"/>
  <c r="G127" i="20"/>
  <c r="E127" i="20"/>
  <c r="F127" i="20"/>
  <c r="C28" i="20"/>
  <c r="F28" i="20"/>
  <c r="D28" i="20"/>
  <c r="G28" i="20"/>
  <c r="N28" i="20"/>
  <c r="E28" i="20"/>
  <c r="G23" i="20"/>
  <c r="F23" i="20"/>
  <c r="E23" i="20"/>
  <c r="C23" i="20"/>
  <c r="D23" i="20"/>
  <c r="N23" i="20"/>
  <c r="N121" i="20"/>
  <c r="C121" i="20"/>
  <c r="G121" i="20"/>
  <c r="D121" i="20"/>
  <c r="F121" i="20"/>
  <c r="E121" i="20"/>
  <c r="F52" i="20"/>
  <c r="D52" i="20"/>
  <c r="C52" i="20"/>
  <c r="E52" i="20"/>
  <c r="N52" i="20"/>
  <c r="G52" i="20"/>
  <c r="N17" i="20"/>
  <c r="E17" i="20"/>
  <c r="D17" i="20"/>
  <c r="G17" i="20"/>
  <c r="F17" i="20"/>
  <c r="C17" i="20"/>
  <c r="F35" i="20"/>
  <c r="E35" i="20"/>
  <c r="N35" i="20"/>
  <c r="D35" i="20"/>
  <c r="C35" i="20"/>
  <c r="G35" i="20"/>
  <c r="D62" i="20"/>
  <c r="F62" i="20"/>
  <c r="E62" i="20"/>
  <c r="G62" i="20"/>
  <c r="C62" i="20"/>
  <c r="N62" i="20"/>
  <c r="N136" i="20"/>
  <c r="D136" i="20"/>
  <c r="F136" i="20"/>
  <c r="C136" i="20"/>
  <c r="E136" i="20"/>
  <c r="G136" i="20"/>
  <c r="N133" i="20"/>
  <c r="G133" i="20"/>
  <c r="E133" i="20"/>
  <c r="F133" i="20"/>
  <c r="D133" i="20"/>
  <c r="C133" i="20"/>
  <c r="N96" i="20"/>
  <c r="D96" i="20"/>
  <c r="F96" i="20"/>
  <c r="E96" i="20"/>
  <c r="C96" i="20"/>
  <c r="G96" i="20"/>
  <c r="F63" i="20"/>
  <c r="G63" i="20"/>
  <c r="C63" i="20"/>
  <c r="N63" i="20"/>
  <c r="D63" i="20"/>
  <c r="E63" i="20"/>
  <c r="G69" i="20"/>
  <c r="C69" i="20"/>
  <c r="D69" i="20"/>
  <c r="E69" i="20"/>
  <c r="N69" i="20"/>
  <c r="F69" i="20"/>
  <c r="F61" i="20"/>
  <c r="E61" i="20"/>
  <c r="N61" i="20"/>
  <c r="D61" i="20"/>
  <c r="C61" i="20"/>
  <c r="G61" i="20"/>
  <c r="N84" i="20"/>
  <c r="G84" i="20"/>
  <c r="D84" i="20"/>
  <c r="F84" i="20"/>
  <c r="E84" i="20"/>
  <c r="C84" i="20"/>
  <c r="G49" i="20"/>
  <c r="C49" i="20"/>
  <c r="N49" i="20"/>
  <c r="F49" i="20"/>
  <c r="E49" i="20"/>
  <c r="D49" i="20"/>
  <c r="E55" i="20"/>
  <c r="C55" i="20"/>
  <c r="N55" i="20"/>
  <c r="D55" i="20"/>
  <c r="F55" i="20"/>
  <c r="G55" i="20"/>
  <c r="N82" i="20"/>
  <c r="F82" i="20"/>
  <c r="C82" i="20"/>
  <c r="D82" i="20"/>
  <c r="G82" i="20"/>
  <c r="E82" i="20"/>
  <c r="D117" i="20"/>
  <c r="F117" i="20"/>
  <c r="G117" i="20"/>
  <c r="E117" i="20"/>
  <c r="C117" i="20"/>
  <c r="N117" i="20"/>
  <c r="N145" i="20"/>
  <c r="C145" i="20"/>
  <c r="G145" i="20"/>
  <c r="D145" i="20"/>
  <c r="F145" i="20"/>
  <c r="E145" i="20"/>
  <c r="D13" i="20"/>
  <c r="G13" i="20"/>
  <c r="F13" i="20"/>
  <c r="C13" i="20"/>
  <c r="N13" i="20"/>
  <c r="E13" i="20"/>
  <c r="N106" i="20"/>
  <c r="G106" i="20"/>
  <c r="F106" i="20"/>
  <c r="D106" i="20"/>
  <c r="C106" i="20"/>
  <c r="E106" i="20"/>
  <c r="N104" i="20"/>
  <c r="D104" i="20"/>
  <c r="F104" i="20"/>
  <c r="E104" i="20"/>
  <c r="C104" i="20"/>
  <c r="G104" i="20"/>
  <c r="G53" i="20"/>
  <c r="C53" i="20"/>
  <c r="N53" i="20"/>
  <c r="D53" i="20"/>
  <c r="E53" i="20"/>
  <c r="F53" i="20"/>
  <c r="F68" i="20"/>
  <c r="D68" i="20"/>
  <c r="N68" i="20"/>
  <c r="E68" i="20"/>
  <c r="C68" i="20"/>
  <c r="G68" i="20"/>
  <c r="G33" i="20"/>
  <c r="E33" i="20"/>
  <c r="N33" i="20"/>
  <c r="D33" i="20"/>
  <c r="C33" i="20"/>
  <c r="F33" i="20"/>
  <c r="N51" i="20"/>
  <c r="C51" i="20"/>
  <c r="F51" i="20"/>
  <c r="D51" i="20"/>
  <c r="E51" i="20"/>
  <c r="G51" i="20"/>
  <c r="F70" i="20"/>
  <c r="N70" i="20"/>
  <c r="E70" i="20"/>
  <c r="C70" i="20"/>
  <c r="D70" i="20"/>
  <c r="G70" i="20"/>
  <c r="N144" i="20"/>
  <c r="D144" i="20"/>
  <c r="F144" i="20"/>
  <c r="C144" i="20"/>
  <c r="E144" i="20"/>
  <c r="G144" i="20"/>
  <c r="N141" i="20"/>
  <c r="G141" i="20"/>
  <c r="E141" i="20"/>
  <c r="F141" i="20"/>
  <c r="D141" i="20"/>
  <c r="C141" i="20"/>
  <c r="F16" i="20"/>
  <c r="G16" i="20"/>
  <c r="D16" i="20"/>
  <c r="N16" i="20"/>
  <c r="C16" i="20"/>
  <c r="E16" i="20"/>
  <c r="N97" i="20"/>
  <c r="F97" i="20"/>
  <c r="D97" i="20"/>
  <c r="G97" i="20"/>
  <c r="E97" i="20"/>
  <c r="C97" i="20"/>
  <c r="C66" i="20"/>
  <c r="F66" i="20"/>
  <c r="D66" i="20"/>
  <c r="G66" i="20"/>
  <c r="E66" i="20"/>
  <c r="N66" i="20"/>
  <c r="F80" i="20"/>
  <c r="G80" i="20"/>
  <c r="E80" i="20"/>
  <c r="C80" i="20"/>
  <c r="N80" i="20"/>
  <c r="D80" i="20"/>
  <c r="N20" i="20"/>
  <c r="D20" i="20"/>
  <c r="C20" i="20"/>
  <c r="E20" i="20"/>
  <c r="G20" i="20"/>
  <c r="F20" i="20"/>
  <c r="N99" i="20"/>
  <c r="C99" i="20"/>
  <c r="F99" i="20"/>
  <c r="G99" i="20"/>
  <c r="D99" i="20"/>
  <c r="E99" i="20"/>
  <c r="N19" i="20"/>
  <c r="G19" i="20"/>
  <c r="F19" i="20"/>
  <c r="E19" i="20"/>
  <c r="C19" i="20"/>
  <c r="D19" i="20"/>
  <c r="N46" i="20"/>
  <c r="C46" i="20"/>
  <c r="E46" i="20"/>
  <c r="G46" i="20"/>
  <c r="F46" i="20"/>
  <c r="D46" i="20"/>
  <c r="N120" i="20"/>
  <c r="G120" i="20"/>
  <c r="D120" i="20"/>
  <c r="E120" i="20"/>
  <c r="C120" i="20"/>
  <c r="F120" i="20"/>
  <c r="F45" i="20"/>
  <c r="E45" i="20"/>
  <c r="N45" i="20"/>
  <c r="D45" i="20"/>
  <c r="C45" i="20"/>
  <c r="G45" i="20"/>
  <c r="N90" i="20"/>
  <c r="E90" i="20"/>
  <c r="F90" i="20"/>
  <c r="G90" i="20"/>
  <c r="C90" i="20"/>
  <c r="D90" i="20"/>
  <c r="N140" i="20"/>
  <c r="D140" i="20"/>
  <c r="E140" i="20"/>
  <c r="C140" i="20"/>
  <c r="F140" i="20"/>
  <c r="G140" i="20"/>
  <c r="N48" i="20"/>
  <c r="D48" i="20"/>
  <c r="C48" i="20"/>
  <c r="G48" i="20"/>
  <c r="E48" i="20"/>
  <c r="F48" i="20"/>
  <c r="F29" i="20"/>
  <c r="E29" i="20"/>
  <c r="G29" i="20"/>
  <c r="D29" i="20"/>
  <c r="N29" i="20"/>
  <c r="C29" i="20"/>
  <c r="E44" i="20"/>
  <c r="D44" i="20"/>
  <c r="F44" i="20"/>
  <c r="G44" i="20"/>
  <c r="C44" i="20"/>
  <c r="N44" i="20"/>
  <c r="F9" i="20"/>
  <c r="D9" i="20"/>
  <c r="N9" i="20"/>
  <c r="E9" i="20"/>
  <c r="C9" i="20"/>
  <c r="G9" i="20"/>
  <c r="G31" i="20"/>
  <c r="C31" i="20"/>
  <c r="N31" i="20"/>
  <c r="F31" i="20"/>
  <c r="D31" i="20"/>
  <c r="E31" i="20"/>
  <c r="N58" i="20"/>
  <c r="G58" i="20"/>
  <c r="C58" i="20"/>
  <c r="E58" i="20"/>
  <c r="D58" i="20"/>
  <c r="F58" i="20"/>
  <c r="N132" i="20"/>
  <c r="C132" i="20"/>
  <c r="F132" i="20"/>
  <c r="G132" i="20"/>
  <c r="D132" i="20"/>
  <c r="E132" i="20"/>
  <c r="N129" i="20"/>
  <c r="F129" i="20"/>
  <c r="E129" i="20"/>
  <c r="C129" i="20"/>
  <c r="G129" i="20"/>
  <c r="D129" i="20"/>
  <c r="G60" i="20"/>
  <c r="N60" i="20"/>
  <c r="C60" i="20"/>
  <c r="E60" i="20"/>
  <c r="D60" i="20"/>
  <c r="F60" i="20"/>
  <c r="N50" i="20"/>
  <c r="G50" i="20"/>
  <c r="E50" i="20"/>
  <c r="D50" i="20"/>
  <c r="F50" i="20"/>
  <c r="C50" i="20"/>
  <c r="N122" i="20"/>
  <c r="G122" i="20"/>
  <c r="E122" i="20"/>
  <c r="D122" i="20"/>
  <c r="F122" i="20"/>
  <c r="C122" i="20"/>
  <c r="N8" i="20"/>
  <c r="C8" i="20"/>
  <c r="D8" i="20"/>
  <c r="F8" i="20"/>
  <c r="E8" i="20"/>
  <c r="G8" i="20"/>
  <c r="D21" i="20"/>
  <c r="E21" i="20"/>
  <c r="N21" i="20"/>
  <c r="C21" i="20"/>
  <c r="G21" i="20"/>
  <c r="F21" i="20"/>
  <c r="E36" i="20"/>
  <c r="G36" i="20"/>
  <c r="N36" i="20"/>
  <c r="D36" i="20"/>
  <c r="F36" i="20"/>
  <c r="C36" i="20"/>
  <c r="N107" i="20"/>
  <c r="D107" i="20"/>
  <c r="E107" i="20"/>
  <c r="C107" i="20"/>
  <c r="F107" i="20"/>
  <c r="G107" i="20"/>
  <c r="G27" i="20"/>
  <c r="C27" i="20"/>
  <c r="E27" i="20"/>
  <c r="D27" i="20"/>
  <c r="N27" i="20"/>
  <c r="F27" i="20"/>
  <c r="N54" i="20"/>
  <c r="C54" i="20"/>
  <c r="E54" i="20"/>
  <c r="G54" i="20"/>
  <c r="F54" i="20"/>
  <c r="D54" i="20"/>
  <c r="N128" i="20"/>
  <c r="G128" i="20"/>
  <c r="D128" i="20"/>
  <c r="F128" i="20"/>
  <c r="C128" i="20"/>
  <c r="E128" i="20"/>
  <c r="N125" i="20"/>
  <c r="C125" i="20"/>
  <c r="G125" i="20"/>
  <c r="D125" i="20"/>
  <c r="F125" i="20"/>
  <c r="E125" i="20"/>
  <c r="N85" i="20"/>
  <c r="F85" i="20"/>
  <c r="C85" i="20"/>
  <c r="G85" i="20"/>
  <c r="E85" i="20"/>
  <c r="D85" i="20"/>
  <c r="N103" i="20"/>
  <c r="C103" i="20"/>
  <c r="E103" i="20"/>
  <c r="G103" i="20"/>
  <c r="D103" i="20"/>
  <c r="F103" i="20"/>
  <c r="E10" i="20"/>
  <c r="G10" i="20"/>
  <c r="C10" i="20"/>
  <c r="N10" i="20"/>
  <c r="F10" i="20"/>
  <c r="D10" i="20"/>
  <c r="N124" i="20"/>
  <c r="G124" i="20"/>
  <c r="D124" i="20"/>
  <c r="E124" i="20"/>
  <c r="C124" i="20"/>
  <c r="F124" i="20"/>
  <c r="N37" i="20"/>
  <c r="C37" i="20"/>
  <c r="D37" i="20"/>
  <c r="G37" i="20"/>
  <c r="E37" i="20"/>
  <c r="F37" i="20"/>
  <c r="N89" i="20"/>
  <c r="F89" i="20"/>
  <c r="C89" i="20"/>
  <c r="G89" i="20"/>
  <c r="D89" i="20"/>
  <c r="E89" i="20"/>
  <c r="N83" i="20"/>
  <c r="E83" i="20"/>
  <c r="C83" i="20"/>
  <c r="F83" i="20"/>
  <c r="G83" i="20"/>
  <c r="D83" i="20"/>
  <c r="N102" i="20"/>
  <c r="C102" i="20"/>
  <c r="F102" i="20"/>
  <c r="D102" i="20"/>
  <c r="G102" i="20"/>
  <c r="E102" i="20"/>
  <c r="N22" i="20"/>
  <c r="F22" i="20"/>
  <c r="E22" i="20"/>
  <c r="D22" i="20"/>
  <c r="C22" i="20"/>
  <c r="G22" i="20"/>
  <c r="N134" i="20"/>
  <c r="E134" i="20"/>
  <c r="G134" i="20"/>
  <c r="F134" i="20"/>
  <c r="C134" i="20"/>
  <c r="D134" i="20"/>
  <c r="N135" i="20"/>
  <c r="E135" i="20"/>
  <c r="C135" i="20"/>
  <c r="F135" i="20"/>
  <c r="D135" i="20"/>
  <c r="G135" i="20"/>
  <c r="N100" i="20"/>
  <c r="G100" i="20"/>
  <c r="E100" i="20"/>
  <c r="F100" i="20"/>
  <c r="D100" i="20"/>
  <c r="C100" i="20"/>
  <c r="D26" i="20"/>
  <c r="C26" i="20"/>
  <c r="F26" i="20"/>
  <c r="G26" i="20"/>
  <c r="N26" i="20"/>
  <c r="E26" i="20"/>
  <c r="N137" i="20"/>
  <c r="G137" i="20"/>
  <c r="D137" i="20"/>
  <c r="F137" i="20"/>
  <c r="E137" i="20"/>
  <c r="C137" i="20"/>
  <c r="N56" i="20"/>
  <c r="D56" i="20"/>
  <c r="E56" i="20"/>
  <c r="F56" i="20"/>
  <c r="C56" i="20"/>
  <c r="G56" i="20"/>
  <c r="N88" i="20"/>
  <c r="D88" i="20"/>
  <c r="F88" i="20"/>
  <c r="E88" i="20"/>
  <c r="C88" i="20"/>
  <c r="G88" i="20"/>
  <c r="G12" i="20"/>
  <c r="E12" i="20"/>
  <c r="C12" i="20"/>
  <c r="N12" i="20"/>
  <c r="D12" i="20"/>
  <c r="F12" i="20"/>
  <c r="N95" i="20"/>
  <c r="C95" i="20"/>
  <c r="E95" i="20"/>
  <c r="G95" i="20"/>
  <c r="D95" i="20"/>
  <c r="F95" i="20"/>
  <c r="E15" i="20"/>
  <c r="D15" i="20"/>
  <c r="N15" i="20"/>
  <c r="G15" i="20"/>
  <c r="F15" i="20"/>
  <c r="C15" i="20"/>
  <c r="D34" i="20"/>
  <c r="G34" i="20"/>
  <c r="N34" i="20"/>
  <c r="C34" i="20"/>
  <c r="E34" i="20"/>
  <c r="F34" i="20"/>
  <c r="N146" i="20"/>
  <c r="G146" i="20"/>
  <c r="E146" i="20"/>
  <c r="C146" i="20"/>
  <c r="F146" i="20"/>
  <c r="D146" i="20"/>
  <c r="F65" i="20"/>
  <c r="D65" i="20"/>
  <c r="N65" i="20"/>
  <c r="E65" i="20"/>
  <c r="C65" i="20"/>
  <c r="G65" i="20"/>
  <c r="N123" i="20"/>
  <c r="C123" i="20"/>
  <c r="D123" i="20"/>
  <c r="G123" i="20"/>
  <c r="E123" i="20"/>
  <c r="F123" i="20"/>
  <c r="N32" i="20"/>
  <c r="G32" i="20"/>
  <c r="E32" i="20"/>
  <c r="D32" i="20"/>
  <c r="C32" i="20"/>
  <c r="F32" i="20"/>
  <c r="N72" i="20"/>
  <c r="D72" i="20"/>
  <c r="E72" i="20"/>
  <c r="C72" i="20"/>
  <c r="G72" i="20"/>
  <c r="F72" i="20"/>
  <c r="N105" i="20"/>
  <c r="G105" i="20"/>
  <c r="E105" i="20"/>
  <c r="C105" i="20"/>
  <c r="F105" i="20"/>
  <c r="D105" i="20"/>
  <c r="N91" i="20"/>
  <c r="G91" i="20"/>
  <c r="D91" i="20"/>
  <c r="E91" i="20"/>
  <c r="C91" i="20"/>
  <c r="F91" i="20"/>
  <c r="N11" i="20"/>
  <c r="G11" i="20"/>
  <c r="D11" i="20"/>
  <c r="F11" i="20"/>
  <c r="E11" i="20"/>
  <c r="C11" i="20"/>
  <c r="D30" i="20"/>
  <c r="G30" i="20"/>
  <c r="F30" i="20"/>
  <c r="N30" i="20"/>
  <c r="C30" i="20"/>
  <c r="E30" i="20"/>
  <c r="N142" i="20"/>
  <c r="E142" i="20"/>
  <c r="G142" i="20"/>
  <c r="F142" i="20"/>
  <c r="C142" i="20"/>
  <c r="D142" i="20"/>
  <c r="N143" i="20"/>
  <c r="D143" i="20"/>
  <c r="G143" i="20"/>
  <c r="E143" i="20"/>
  <c r="C143" i="20"/>
  <c r="F143" i="20"/>
  <c r="G64" i="20"/>
  <c r="F64" i="20"/>
  <c r="C64" i="20"/>
  <c r="E64" i="20"/>
  <c r="D64" i="20"/>
  <c r="N64" i="20"/>
  <c r="E47" i="20"/>
  <c r="N47" i="20"/>
  <c r="D47" i="20"/>
  <c r="C47" i="20"/>
  <c r="G47" i="20"/>
  <c r="F47" i="20"/>
  <c r="N138" i="20"/>
  <c r="E138" i="20"/>
  <c r="C138" i="20"/>
  <c r="F138" i="20"/>
  <c r="D138" i="20"/>
  <c r="G138" i="20"/>
  <c r="N92" i="20"/>
  <c r="G92" i="20"/>
  <c r="E92" i="20"/>
  <c r="F92" i="20"/>
  <c r="D92" i="20"/>
  <c r="C92" i="20"/>
  <c r="C57" i="20"/>
  <c r="F57" i="20"/>
  <c r="E57" i="20"/>
  <c r="N57" i="20"/>
  <c r="D57" i="20"/>
  <c r="G57" i="20"/>
  <c r="E59" i="20"/>
  <c r="G59" i="20"/>
  <c r="D59" i="20"/>
  <c r="F59" i="20"/>
  <c r="C59" i="20"/>
  <c r="N59" i="20"/>
  <c r="N86" i="20"/>
  <c r="E86" i="20"/>
  <c r="F86" i="20"/>
  <c r="C86" i="20"/>
  <c r="D86" i="20"/>
  <c r="G86" i="20"/>
  <c r="N118" i="20"/>
  <c r="G118" i="20"/>
  <c r="E118" i="20"/>
  <c r="D118" i="20"/>
  <c r="F118" i="20"/>
  <c r="C118" i="20"/>
  <c r="N119" i="20"/>
  <c r="D119" i="20"/>
  <c r="C119" i="20"/>
  <c r="E119" i="20"/>
  <c r="F119" i="20"/>
  <c r="G119" i="20"/>
  <c r="B68" i="20"/>
  <c r="B69" i="20" l="1"/>
  <c r="B70" i="20" l="1"/>
  <c r="B71" i="20" l="1"/>
  <c r="B72" i="20" l="1"/>
  <c r="B73" i="20" l="1"/>
  <c r="B80" i="20" l="1"/>
  <c r="B81" i="20" l="1"/>
  <c r="B82" i="20" l="1"/>
  <c r="B83" i="20" l="1"/>
  <c r="B84" i="20" l="1"/>
  <c r="B85" i="20" l="1"/>
  <c r="B86" i="20" l="1"/>
  <c r="B87" i="20" l="1"/>
  <c r="B88" i="20" l="1"/>
  <c r="B89" i="20" l="1"/>
  <c r="B90" i="20" l="1"/>
  <c r="B91" i="20" l="1"/>
  <c r="B92" i="20" l="1"/>
  <c r="B93" i="20" l="1"/>
  <c r="B94" i="20" l="1"/>
  <c r="B95" i="20" l="1"/>
  <c r="B96" i="20" l="1"/>
  <c r="B97" i="20" l="1"/>
  <c r="B98" i="20" l="1"/>
  <c r="B99" i="20" l="1"/>
  <c r="B100" i="20" l="1"/>
  <c r="B101" i="20" l="1"/>
  <c r="B102" i="20" l="1"/>
  <c r="B103" i="20" l="1"/>
  <c r="B104" i="20" l="1"/>
  <c r="B105" i="20" l="1"/>
  <c r="B106" i="20" l="1"/>
  <c r="B107" i="20" l="1"/>
  <c r="B108" i="20" l="1"/>
  <c r="B109" i="20" l="1"/>
  <c r="B117" i="20" l="1"/>
  <c r="B118" i="20" l="1"/>
  <c r="B119" i="20" l="1"/>
  <c r="B120" i="20" l="1"/>
  <c r="B121" i="20" l="1"/>
  <c r="B122" i="20" l="1"/>
  <c r="B123" i="20" l="1"/>
  <c r="B124" i="20" l="1"/>
  <c r="B125" i="20" l="1"/>
  <c r="B126" i="20" l="1"/>
  <c r="B127" i="20" l="1"/>
  <c r="B128" i="20" l="1"/>
  <c r="B129" i="20" l="1"/>
  <c r="B130" i="20" l="1"/>
  <c r="B131" i="20" l="1"/>
  <c r="B132" i="20" l="1"/>
  <c r="B133" i="20" l="1"/>
  <c r="B134" i="20" l="1"/>
  <c r="B135" i="20" l="1"/>
  <c r="B136" i="20" l="1"/>
  <c r="B137" i="20" l="1"/>
  <c r="B138" i="20" l="1"/>
  <c r="B139" i="20" l="1"/>
  <c r="B140" i="20" l="1"/>
  <c r="B141" i="20" l="1"/>
  <c r="B142" i="20" l="1"/>
  <c r="B143" i="20" l="1"/>
  <c r="B144" i="20" l="1"/>
  <c r="B145" i="20" l="1"/>
  <c r="B146" i="20" l="1"/>
  <c r="H90" i="7" l="1"/>
  <c r="C64" i="2"/>
  <c r="AA63" i="8"/>
  <c r="G10" i="7"/>
  <c r="D64" i="7"/>
  <c r="H41" i="8"/>
  <c r="F57" i="6"/>
  <c r="G20" i="2"/>
  <c r="E44" i="2"/>
  <c r="G65" i="7"/>
  <c r="AD57" i="8"/>
  <c r="C20" i="2"/>
  <c r="F91" i="8"/>
  <c r="F38" i="2"/>
  <c r="C85" i="6"/>
  <c r="E20" i="7"/>
  <c r="AD17" i="6"/>
  <c r="H55" i="7"/>
  <c r="G18" i="2"/>
  <c r="D78" i="8"/>
  <c r="C65" i="8"/>
  <c r="G15" i="8"/>
  <c r="G85" i="7"/>
  <c r="F84" i="8"/>
  <c r="AA38" i="7"/>
  <c r="AA18" i="8"/>
  <c r="E69" i="7"/>
  <c r="F62" i="6"/>
  <c r="C21" i="6"/>
  <c r="F17" i="8"/>
  <c r="D56" i="2"/>
  <c r="H67" i="7"/>
  <c r="H33" i="8"/>
  <c r="G88" i="8"/>
  <c r="AA85" i="8"/>
  <c r="AB19" i="8"/>
  <c r="AD18" i="6"/>
  <c r="H17" i="6"/>
  <c r="D61" i="7"/>
  <c r="F80" i="8"/>
  <c r="AD15" i="7"/>
  <c r="AC33" i="6"/>
  <c r="F79" i="8"/>
  <c r="E46" i="7"/>
  <c r="C85" i="8"/>
  <c r="C37" i="6"/>
  <c r="E91" i="7"/>
  <c r="H17" i="8"/>
  <c r="G32" i="7"/>
  <c r="C44" i="6"/>
  <c r="AD12" i="8"/>
  <c r="AB83" i="8"/>
  <c r="F15" i="2"/>
  <c r="AB16" i="7"/>
  <c r="H66" i="7"/>
  <c r="F21" i="6"/>
  <c r="H42" i="8"/>
  <c r="D81" i="2"/>
  <c r="C16" i="2"/>
  <c r="AD43" i="6"/>
  <c r="AB11" i="6"/>
  <c r="AC10" i="6"/>
  <c r="AD64" i="8"/>
  <c r="E60" i="2"/>
  <c r="H37" i="2"/>
  <c r="E68" i="2"/>
  <c r="D46" i="7"/>
  <c r="H12" i="7"/>
  <c r="AD19" i="6"/>
  <c r="G16" i="8"/>
  <c r="AB11" i="8"/>
  <c r="AB68" i="8"/>
  <c r="AC43" i="6"/>
  <c r="F10" i="7"/>
  <c r="D35" i="6"/>
  <c r="G41" i="8"/>
  <c r="C45" i="8"/>
  <c r="C92" i="7"/>
  <c r="F57" i="8"/>
  <c r="E58" i="2"/>
  <c r="G18" i="6"/>
  <c r="G33" i="8"/>
  <c r="C18" i="2"/>
  <c r="AA35" i="8"/>
  <c r="AA19" i="6"/>
  <c r="E20" i="6"/>
  <c r="C91" i="6"/>
  <c r="D92" i="6"/>
  <c r="AC88" i="8"/>
  <c r="F91" i="7"/>
  <c r="H32" i="7"/>
  <c r="AA21" i="7"/>
  <c r="G62" i="2"/>
  <c r="H83" i="7"/>
  <c r="AA36" i="8"/>
  <c r="C40" i="8"/>
  <c r="AD23" i="8"/>
  <c r="G83" i="2"/>
  <c r="F57" i="2"/>
  <c r="D82" i="6"/>
  <c r="D62" i="6"/>
  <c r="E14" i="8"/>
  <c r="G40" i="8"/>
  <c r="G80" i="6"/>
  <c r="E80" i="8"/>
  <c r="AD39" i="6"/>
  <c r="C37" i="2"/>
  <c r="D41" i="8"/>
  <c r="AB40" i="7"/>
  <c r="AC18" i="6"/>
  <c r="E84" i="8"/>
  <c r="AB42" i="7"/>
  <c r="E61" i="7"/>
  <c r="G89" i="6"/>
  <c r="AB36" i="8"/>
  <c r="AD14" i="8"/>
  <c r="AC38" i="7"/>
  <c r="F19" i="8"/>
  <c r="H87" i="6"/>
  <c r="H16" i="8"/>
  <c r="E23" i="7"/>
  <c r="G59" i="6"/>
  <c r="AD90" i="8"/>
  <c r="D86" i="2"/>
  <c r="D18" i="6"/>
  <c r="AB23" i="8"/>
  <c r="C78" i="8"/>
  <c r="AA44" i="8"/>
  <c r="D66" i="6"/>
  <c r="E68" i="8"/>
  <c r="AB59" i="7"/>
  <c r="H37" i="6"/>
  <c r="F13" i="7"/>
  <c r="C41" i="2"/>
  <c r="AD66" i="8"/>
  <c r="AC37" i="7"/>
  <c r="F40" i="6"/>
  <c r="E11" i="2"/>
  <c r="C13" i="8"/>
  <c r="AB21" i="6"/>
  <c r="G82" i="8"/>
  <c r="C67" i="2"/>
  <c r="AD55" i="7"/>
  <c r="H33" i="2"/>
  <c r="G66" i="2"/>
  <c r="D38" i="2"/>
  <c r="G81" i="7"/>
  <c r="AC22" i="8"/>
  <c r="E21" i="2"/>
  <c r="F38" i="7"/>
  <c r="D82" i="7"/>
  <c r="F32" i="8"/>
  <c r="E81" i="8"/>
  <c r="F41" i="8"/>
  <c r="AB39" i="8"/>
  <c r="AB20" i="7"/>
  <c r="AB62" i="8"/>
  <c r="G78" i="2"/>
  <c r="AA17" i="8"/>
  <c r="C82" i="7"/>
  <c r="D87" i="6"/>
  <c r="G90" i="7"/>
  <c r="H68" i="8"/>
  <c r="D69" i="7"/>
  <c r="G85" i="6"/>
  <c r="AD20" i="6"/>
  <c r="G92" i="2"/>
  <c r="E80" i="7"/>
  <c r="G42" i="8"/>
  <c r="AA21" i="8"/>
  <c r="F64" i="7"/>
  <c r="AD80" i="8"/>
  <c r="AA15" i="7"/>
  <c r="D43" i="7"/>
  <c r="AB64" i="7"/>
  <c r="AB67" i="8"/>
  <c r="H81" i="8"/>
  <c r="F83" i="8"/>
  <c r="D89" i="6"/>
  <c r="AD40" i="6"/>
  <c r="E92" i="2"/>
  <c r="C35" i="2"/>
  <c r="D11" i="6"/>
  <c r="AA65" i="7"/>
  <c r="F69" i="8"/>
  <c r="H13" i="7"/>
  <c r="C36" i="7"/>
  <c r="AC56" i="7"/>
  <c r="D35" i="7"/>
  <c r="G68" i="6"/>
  <c r="D9" i="6"/>
  <c r="D56" i="6"/>
  <c r="C90" i="6"/>
  <c r="AD21" i="7"/>
  <c r="AA58" i="8"/>
  <c r="C9" i="8"/>
  <c r="H21" i="7"/>
  <c r="AB43" i="6"/>
  <c r="C63" i="7"/>
  <c r="AD57" i="7"/>
  <c r="E40" i="6"/>
  <c r="F90" i="7"/>
  <c r="AA40" i="7"/>
  <c r="G36" i="2"/>
  <c r="E38" i="2"/>
  <c r="C14" i="2"/>
  <c r="AA91" i="8"/>
  <c r="C13" i="6"/>
  <c r="D63" i="2"/>
  <c r="C45" i="7"/>
  <c r="G40" i="6"/>
  <c r="AC61" i="8"/>
  <c r="E78" i="8"/>
  <c r="C33" i="7"/>
  <c r="G88" i="6"/>
  <c r="H61" i="7"/>
  <c r="AD20" i="8"/>
  <c r="E55" i="8"/>
  <c r="F78" i="7"/>
  <c r="AA16" i="7"/>
  <c r="C92" i="6"/>
  <c r="F82" i="7"/>
  <c r="G21" i="2"/>
  <c r="E62" i="6"/>
  <c r="E18" i="2"/>
  <c r="D40" i="7"/>
  <c r="AD13" i="8"/>
  <c r="E79" i="6"/>
  <c r="F85" i="7"/>
  <c r="E34" i="7"/>
  <c r="C83" i="2"/>
  <c r="AD35" i="6"/>
  <c r="H84" i="7"/>
  <c r="AC55" i="7"/>
  <c r="E15" i="7"/>
  <c r="F42" i="8"/>
  <c r="E45" i="6"/>
  <c r="C11" i="7"/>
  <c r="C64" i="7"/>
  <c r="F90" i="8"/>
  <c r="AC46" i="7"/>
  <c r="H69" i="2"/>
  <c r="D60" i="6"/>
  <c r="C59" i="6"/>
  <c r="C21" i="2"/>
  <c r="AC65" i="7"/>
  <c r="D15" i="6"/>
  <c r="E44" i="6"/>
  <c r="AC42" i="6"/>
  <c r="H62" i="7"/>
  <c r="C19" i="8"/>
  <c r="F44" i="7"/>
  <c r="G87" i="8"/>
  <c r="AA67" i="8"/>
  <c r="H89" i="2"/>
  <c r="AB69" i="7"/>
  <c r="D21" i="8"/>
  <c r="G13" i="2"/>
  <c r="E81" i="6"/>
  <c r="D91" i="7"/>
  <c r="F63" i="6"/>
  <c r="C86" i="8"/>
  <c r="AB78" i="8"/>
  <c r="E10" i="7"/>
  <c r="C91" i="2"/>
  <c r="D15" i="2"/>
  <c r="H19" i="2"/>
  <c r="H38" i="8"/>
  <c r="D10" i="7"/>
  <c r="AB16" i="6"/>
  <c r="G39" i="2"/>
  <c r="H11" i="6"/>
  <c r="G86" i="6"/>
  <c r="C67" i="7"/>
  <c r="D19" i="2"/>
  <c r="AB60" i="8"/>
  <c r="H36" i="6"/>
  <c r="C66" i="6"/>
  <c r="C17" i="8"/>
  <c r="H34" i="8"/>
  <c r="AA11" i="6"/>
  <c r="E22" i="6"/>
  <c r="G80" i="2"/>
  <c r="AA58" i="7"/>
  <c r="C68" i="2"/>
  <c r="F14" i="8"/>
  <c r="H56" i="2"/>
  <c r="G14" i="7"/>
  <c r="D80" i="8"/>
  <c r="AA45" i="6"/>
  <c r="AB21" i="7"/>
  <c r="F16" i="2"/>
  <c r="C14" i="8"/>
  <c r="AD23" i="7"/>
  <c r="D43" i="6"/>
  <c r="H36" i="7"/>
  <c r="D85" i="8"/>
  <c r="C88" i="2"/>
  <c r="G37" i="8"/>
  <c r="E65" i="2"/>
  <c r="E66" i="8"/>
  <c r="F32" i="6"/>
  <c r="AB42" i="8"/>
  <c r="D13" i="8"/>
  <c r="F61" i="6"/>
  <c r="H46" i="6"/>
  <c r="AB15" i="6"/>
  <c r="H15" i="7"/>
  <c r="D62" i="8"/>
  <c r="H35" i="6"/>
  <c r="H56" i="6"/>
  <c r="C68" i="7"/>
  <c r="H69" i="6"/>
  <c r="AD38" i="8"/>
  <c r="AC41" i="8"/>
  <c r="G35" i="7"/>
  <c r="E18" i="7"/>
  <c r="AA59" i="8"/>
  <c r="H23" i="6"/>
  <c r="H63" i="6"/>
  <c r="C43" i="2"/>
  <c r="G60" i="7"/>
  <c r="E57" i="7"/>
  <c r="F81" i="8"/>
  <c r="D18" i="7"/>
  <c r="F65" i="7"/>
  <c r="AD87" i="8"/>
  <c r="H66" i="2"/>
  <c r="C16" i="6"/>
  <c r="AC44" i="6"/>
  <c r="C83" i="7"/>
  <c r="C91" i="7"/>
  <c r="F68" i="7"/>
  <c r="H42" i="6"/>
  <c r="G9" i="6"/>
  <c r="D56" i="7"/>
  <c r="AB58" i="8"/>
  <c r="AB40" i="8"/>
  <c r="AC58" i="7"/>
  <c r="H45" i="8"/>
  <c r="AB63" i="7"/>
  <c r="AB17" i="7"/>
  <c r="G62" i="8"/>
  <c r="H20" i="6"/>
  <c r="E61" i="8"/>
  <c r="D87" i="2"/>
  <c r="AB35" i="7"/>
  <c r="AB18" i="7"/>
  <c r="AB33" i="7"/>
  <c r="F41" i="2"/>
  <c r="AC37" i="6"/>
  <c r="D65" i="2"/>
  <c r="H62" i="8"/>
  <c r="AD41" i="7"/>
  <c r="H67" i="2"/>
  <c r="C46" i="8"/>
  <c r="AA40" i="8"/>
  <c r="AB10" i="6"/>
  <c r="AC57" i="7"/>
  <c r="E79" i="8"/>
  <c r="C66" i="2"/>
  <c r="H84" i="8"/>
  <c r="C17" i="6"/>
  <c r="E39" i="8"/>
  <c r="D92" i="8"/>
  <c r="D88" i="8"/>
  <c r="AA23" i="7"/>
  <c r="D57" i="2"/>
  <c r="F14" i="7"/>
  <c r="G44" i="8"/>
  <c r="AA10" i="8"/>
  <c r="E21" i="7"/>
  <c r="AD35" i="7"/>
  <c r="C90" i="8"/>
  <c r="E67" i="6"/>
  <c r="F66" i="7"/>
  <c r="H34" i="2"/>
  <c r="AD32" i="6"/>
  <c r="H14" i="8"/>
  <c r="E63" i="7"/>
  <c r="F36" i="7"/>
  <c r="F82" i="8"/>
  <c r="F58" i="2"/>
  <c r="F43" i="6"/>
  <c r="D9" i="7"/>
  <c r="G34" i="6"/>
  <c r="AD43" i="7"/>
  <c r="AD82" i="8"/>
  <c r="C92" i="2"/>
  <c r="C33" i="2"/>
  <c r="AC69" i="8"/>
  <c r="C38" i="2"/>
  <c r="D39" i="8"/>
  <c r="AC13" i="7"/>
  <c r="AC66" i="7"/>
  <c r="C82" i="6"/>
  <c r="H21" i="2"/>
  <c r="AB69" i="8"/>
  <c r="F68" i="6"/>
  <c r="AB44" i="8"/>
  <c r="C67" i="8"/>
  <c r="D90" i="2"/>
  <c r="AB19" i="6"/>
  <c r="AB21" i="8"/>
  <c r="F44" i="2"/>
  <c r="H11" i="7"/>
  <c r="AA12" i="7"/>
  <c r="G16" i="7"/>
  <c r="G45" i="2"/>
  <c r="AB46" i="8"/>
  <c r="D92" i="7"/>
  <c r="E83" i="2"/>
  <c r="G82" i="6"/>
  <c r="H88" i="7"/>
  <c r="AC45" i="6"/>
  <c r="E42" i="8"/>
  <c r="F79" i="6"/>
  <c r="AD14" i="7"/>
  <c r="E9" i="8"/>
  <c r="F69" i="6"/>
  <c r="F59" i="7"/>
  <c r="F55" i="2"/>
  <c r="G79" i="8"/>
  <c r="AD61" i="7"/>
  <c r="E10" i="8"/>
  <c r="E32" i="8"/>
  <c r="H63" i="7"/>
  <c r="E41" i="2"/>
  <c r="D44" i="7"/>
  <c r="G64" i="8"/>
  <c r="C36" i="6"/>
  <c r="E17" i="6"/>
  <c r="AB23" i="6"/>
  <c r="D42" i="8"/>
  <c r="AA63" i="7"/>
  <c r="AA43" i="7"/>
  <c r="AC23" i="6"/>
  <c r="AD39" i="7"/>
  <c r="E69" i="2"/>
  <c r="G83" i="8"/>
  <c r="F81" i="7"/>
  <c r="H87" i="2"/>
  <c r="AD63" i="8"/>
  <c r="AD62" i="7"/>
  <c r="F88" i="2"/>
  <c r="E20" i="8"/>
  <c r="C89" i="6"/>
  <c r="F58" i="6"/>
  <c r="AD81" i="8"/>
  <c r="G88" i="2"/>
  <c r="AA68" i="7"/>
  <c r="F91" i="2"/>
  <c r="F15" i="8"/>
  <c r="E64" i="6"/>
  <c r="G89" i="2"/>
  <c r="AC10" i="8"/>
  <c r="AC46" i="6"/>
  <c r="AA23" i="6"/>
  <c r="C17" i="7"/>
  <c r="D16" i="7"/>
  <c r="AA66" i="8"/>
  <c r="AB41" i="6"/>
  <c r="AA61" i="8"/>
  <c r="H43" i="8"/>
  <c r="C64" i="6"/>
  <c r="AC22" i="7"/>
  <c r="D65" i="7"/>
  <c r="E63" i="2"/>
  <c r="F78" i="6"/>
  <c r="H79" i="6"/>
  <c r="F45" i="7"/>
  <c r="AA35" i="7"/>
  <c r="AC83" i="8"/>
  <c r="G32" i="6"/>
  <c r="E90" i="6"/>
  <c r="D11" i="7"/>
  <c r="C62" i="6"/>
  <c r="F85" i="2"/>
  <c r="H55" i="8"/>
  <c r="H44" i="2"/>
  <c r="AB38" i="8"/>
  <c r="D61" i="2"/>
  <c r="E57" i="2"/>
  <c r="AB38" i="7"/>
  <c r="F56" i="8"/>
  <c r="AA18" i="6"/>
  <c r="F34" i="6"/>
  <c r="E14" i="6"/>
  <c r="G59" i="7"/>
  <c r="AC13" i="6"/>
  <c r="AA43" i="8"/>
  <c r="AA82" i="8"/>
  <c r="E10" i="2"/>
  <c r="C59" i="7"/>
  <c r="AA86" i="8"/>
  <c r="G87" i="7"/>
  <c r="AC39" i="6"/>
  <c r="C62" i="2"/>
  <c r="AC59" i="8"/>
  <c r="AC12" i="6"/>
  <c r="E60" i="7"/>
  <c r="D84" i="2"/>
  <c r="E81" i="7"/>
  <c r="G63" i="8"/>
  <c r="F57" i="7"/>
  <c r="E12" i="2"/>
  <c r="H88" i="6"/>
  <c r="AA68" i="8"/>
  <c r="H81" i="2"/>
  <c r="E59" i="7"/>
  <c r="C78" i="6"/>
  <c r="G91" i="7"/>
  <c r="D20" i="8"/>
  <c r="C82" i="8"/>
  <c r="C84" i="2"/>
  <c r="F33" i="8"/>
  <c r="G45" i="7"/>
  <c r="F36" i="6"/>
  <c r="H13" i="6"/>
  <c r="E56" i="8"/>
  <c r="AB22" i="7"/>
  <c r="AD67" i="8"/>
  <c r="C65" i="7"/>
  <c r="C91" i="8"/>
  <c r="C87" i="2"/>
  <c r="F12" i="6"/>
  <c r="D67" i="8"/>
  <c r="AD46" i="7"/>
  <c r="H43" i="2"/>
  <c r="C66" i="7"/>
  <c r="E57" i="6"/>
  <c r="C57" i="6"/>
  <c r="D18" i="2"/>
  <c r="AB41" i="8"/>
  <c r="AA15" i="8"/>
  <c r="G92" i="6"/>
  <c r="H64" i="2"/>
  <c r="H12" i="2"/>
  <c r="G65" i="6"/>
  <c r="AC16" i="7"/>
  <c r="H35" i="8"/>
  <c r="AB64" i="8"/>
  <c r="H86" i="2"/>
  <c r="F79" i="7"/>
  <c r="AB34" i="8"/>
  <c r="H60" i="8"/>
  <c r="F9" i="6"/>
  <c r="H83" i="8"/>
  <c r="C86" i="2"/>
  <c r="C10" i="8"/>
  <c r="AA42" i="8"/>
  <c r="AC16" i="6"/>
  <c r="AD65" i="7"/>
  <c r="AB45" i="6"/>
  <c r="H61" i="2"/>
  <c r="F87" i="7"/>
  <c r="H55" i="6"/>
  <c r="E13" i="8"/>
  <c r="H69" i="7"/>
  <c r="C18" i="6"/>
  <c r="F69" i="7"/>
  <c r="AC63" i="7"/>
  <c r="C80" i="6"/>
  <c r="H43" i="6"/>
  <c r="G14" i="8"/>
  <c r="E45" i="7"/>
  <c r="E85" i="2"/>
  <c r="AD18" i="8"/>
  <c r="C32" i="2"/>
  <c r="D14" i="6"/>
  <c r="F84" i="2"/>
  <c r="AB17" i="8"/>
  <c r="C15" i="8"/>
  <c r="F89" i="2"/>
  <c r="C10" i="7"/>
  <c r="D33" i="6"/>
  <c r="H92" i="8"/>
  <c r="F69" i="2"/>
  <c r="AB32" i="8"/>
  <c r="H11" i="8"/>
  <c r="D17" i="2"/>
  <c r="AD45" i="8"/>
  <c r="D68" i="7"/>
  <c r="C9" i="6"/>
  <c r="AB86" i="8"/>
  <c r="H32" i="8"/>
  <c r="D88" i="6"/>
  <c r="F90" i="2"/>
  <c r="F36" i="8"/>
  <c r="G12" i="2"/>
  <c r="H37" i="7"/>
  <c r="AA60" i="8"/>
  <c r="AC78" i="8"/>
  <c r="AB37" i="8"/>
  <c r="C84" i="6"/>
  <c r="G33" i="6"/>
  <c r="E9" i="7"/>
  <c r="AB87" i="8"/>
  <c r="C69" i="8"/>
  <c r="F23" i="2"/>
  <c r="AA80" i="8"/>
  <c r="F12" i="7"/>
  <c r="AB39" i="6"/>
  <c r="AD60" i="8"/>
  <c r="E11" i="6"/>
  <c r="E37" i="7"/>
  <c r="F42" i="7"/>
  <c r="F84" i="7"/>
  <c r="AB62" i="7"/>
  <c r="C59" i="8"/>
  <c r="E36" i="7"/>
  <c r="G91" i="8"/>
  <c r="AB33" i="8"/>
  <c r="D41" i="2"/>
  <c r="AB14" i="7"/>
  <c r="F21" i="7"/>
  <c r="E57" i="8"/>
  <c r="F80" i="7"/>
  <c r="AA12" i="6"/>
  <c r="E36" i="8"/>
  <c r="H80" i="7"/>
  <c r="AA57" i="7"/>
  <c r="F67" i="8"/>
  <c r="D79" i="8"/>
  <c r="D32" i="8"/>
  <c r="D59" i="7"/>
  <c r="G38" i="7"/>
  <c r="AC68" i="8"/>
  <c r="F61" i="8"/>
  <c r="E11" i="7"/>
  <c r="F20" i="2"/>
  <c r="AD33" i="7"/>
  <c r="AD12" i="7"/>
  <c r="C58" i="2"/>
  <c r="D87" i="8"/>
  <c r="AB14" i="6"/>
  <c r="F35" i="8"/>
  <c r="H85" i="6"/>
  <c r="H34" i="6"/>
  <c r="H36" i="8"/>
  <c r="AC87" i="8"/>
  <c r="AB15" i="8"/>
  <c r="F17" i="7"/>
  <c r="C21" i="8"/>
  <c r="G55" i="8"/>
  <c r="F34" i="8"/>
  <c r="H83" i="6"/>
  <c r="C42" i="2"/>
  <c r="AB18" i="6"/>
  <c r="H78" i="6"/>
  <c r="H23" i="8"/>
  <c r="C89" i="7"/>
  <c r="F82" i="2"/>
  <c r="AC17" i="8"/>
  <c r="C37" i="7"/>
  <c r="E12" i="8"/>
  <c r="E85" i="8"/>
  <c r="D67" i="7"/>
  <c r="C22" i="8"/>
  <c r="D83" i="8"/>
  <c r="AC17" i="6"/>
  <c r="G85" i="2"/>
  <c r="AD37" i="8"/>
  <c r="AC13" i="8"/>
  <c r="C63" i="6"/>
  <c r="E34" i="2"/>
  <c r="F17" i="6"/>
  <c r="AB37" i="7"/>
  <c r="E23" i="2"/>
  <c r="D55" i="2"/>
  <c r="E13" i="7"/>
  <c r="D91" i="8"/>
  <c r="F10" i="8"/>
  <c r="AD34" i="7"/>
  <c r="E84" i="7"/>
  <c r="G46" i="8"/>
  <c r="D90" i="8"/>
  <c r="C87" i="7"/>
  <c r="G69" i="2"/>
  <c r="F78" i="8"/>
  <c r="D36" i="6"/>
  <c r="D37" i="8"/>
  <c r="H33" i="7"/>
  <c r="C81" i="8"/>
  <c r="F87" i="6"/>
  <c r="F67" i="2"/>
  <c r="D46" i="6"/>
  <c r="H58" i="7"/>
  <c r="D64" i="6"/>
  <c r="AD19" i="8"/>
  <c r="E64" i="8"/>
  <c r="H45" i="6"/>
  <c r="AA64" i="7"/>
  <c r="C10" i="6"/>
  <c r="F16" i="6"/>
  <c r="E88" i="2"/>
  <c r="AA18" i="7"/>
  <c r="AC59" i="7"/>
  <c r="H23" i="7"/>
  <c r="G22" i="7"/>
  <c r="D14" i="8"/>
  <c r="E79" i="7"/>
  <c r="AC79" i="8"/>
  <c r="AC36" i="8"/>
  <c r="E37" i="6"/>
  <c r="AB9" i="7"/>
  <c r="AC90" i="8"/>
  <c r="E33" i="8"/>
  <c r="G58" i="2"/>
  <c r="E83" i="7"/>
  <c r="D62" i="7"/>
  <c r="D89" i="2"/>
  <c r="AC65" i="8"/>
  <c r="D89" i="7"/>
  <c r="AA35" i="6"/>
  <c r="E87" i="8"/>
  <c r="E45" i="8"/>
  <c r="AD17" i="7"/>
  <c r="H91" i="2"/>
  <c r="H43" i="7"/>
  <c r="AD44" i="8"/>
  <c r="AB88" i="8"/>
  <c r="H46" i="2"/>
  <c r="F40" i="8"/>
  <c r="AC67" i="8"/>
  <c r="AD40" i="7"/>
  <c r="F11" i="2"/>
  <c r="AC40" i="6"/>
  <c r="C20" i="7"/>
  <c r="D69" i="6"/>
  <c r="E60" i="6"/>
  <c r="D90" i="7"/>
  <c r="D78" i="6"/>
  <c r="H22" i="7"/>
  <c r="E14" i="7"/>
  <c r="C12" i="7"/>
  <c r="AC16" i="8"/>
  <c r="E42" i="7"/>
  <c r="C87" i="8"/>
  <c r="AD55" i="8"/>
  <c r="F43" i="2"/>
  <c r="H59" i="2"/>
  <c r="H21" i="6"/>
  <c r="H32" i="6"/>
  <c r="D33" i="8"/>
  <c r="AD41" i="8"/>
  <c r="C80" i="8"/>
  <c r="H86" i="8"/>
  <c r="G63" i="6"/>
  <c r="G38" i="6"/>
  <c r="E64" i="7"/>
  <c r="F39" i="8"/>
  <c r="D60" i="2"/>
  <c r="AD63" i="7"/>
  <c r="C38" i="8"/>
  <c r="C88" i="6"/>
  <c r="E32" i="2"/>
  <c r="H63" i="8"/>
  <c r="AC57" i="8"/>
  <c r="G37" i="6"/>
  <c r="H32" i="2"/>
  <c r="D58" i="8"/>
  <c r="E12" i="6"/>
  <c r="AD33" i="6"/>
  <c r="F38" i="8"/>
  <c r="AC60" i="8"/>
  <c r="D59" i="8"/>
  <c r="E33" i="2"/>
  <c r="C55" i="6"/>
  <c r="E35" i="8"/>
  <c r="H85" i="8"/>
  <c r="C56" i="7"/>
  <c r="AB43" i="7"/>
  <c r="F66" i="8"/>
  <c r="C19" i="7"/>
  <c r="AB46" i="6"/>
  <c r="G21" i="6"/>
  <c r="G63" i="7"/>
  <c r="C63" i="8"/>
  <c r="G66" i="8"/>
  <c r="AA55" i="7"/>
  <c r="H56" i="8"/>
  <c r="D56" i="8"/>
  <c r="H80" i="2"/>
  <c r="F60" i="2"/>
  <c r="E40" i="7"/>
  <c r="H80" i="8"/>
  <c r="F60" i="6"/>
  <c r="AD41" i="6"/>
  <c r="E89" i="6"/>
  <c r="AB65" i="7"/>
  <c r="H20" i="7"/>
  <c r="D67" i="6"/>
  <c r="AB37" i="6"/>
  <c r="F16" i="8"/>
  <c r="H57" i="8"/>
  <c r="C12" i="2"/>
  <c r="AD34" i="8"/>
  <c r="F86" i="6"/>
  <c r="D36" i="7"/>
  <c r="AC11" i="8"/>
  <c r="AA13" i="8"/>
  <c r="G58" i="6"/>
  <c r="C36" i="2"/>
  <c r="C23" i="6"/>
  <c r="C38" i="6"/>
  <c r="AA57" i="8"/>
  <c r="D36" i="2"/>
  <c r="F62" i="8"/>
  <c r="C80" i="7"/>
  <c r="C69" i="2"/>
  <c r="E92" i="8"/>
  <c r="AA9" i="6"/>
  <c r="G57" i="8"/>
  <c r="E39" i="2"/>
  <c r="F11" i="8"/>
  <c r="AD44" i="7"/>
  <c r="D43" i="2"/>
  <c r="E35" i="7"/>
  <c r="G69" i="6"/>
  <c r="F39" i="7"/>
  <c r="AB56" i="8"/>
  <c r="C42" i="8"/>
  <c r="E58" i="6"/>
  <c r="C57" i="7"/>
  <c r="E85" i="7"/>
  <c r="AD42" i="8"/>
  <c r="D55" i="8"/>
  <c r="H65" i="7"/>
  <c r="C14" i="6"/>
  <c r="F32" i="7"/>
  <c r="F14" i="2"/>
  <c r="G38" i="2"/>
  <c r="H17" i="2"/>
  <c r="C42" i="6"/>
  <c r="AB9" i="6"/>
  <c r="F60" i="8"/>
  <c r="AC15" i="7"/>
  <c r="D9" i="2"/>
  <c r="AA37" i="6"/>
  <c r="F22" i="7"/>
  <c r="F45" i="6"/>
  <c r="AA38" i="8"/>
  <c r="D21" i="2"/>
  <c r="H91" i="6"/>
  <c r="G60" i="8"/>
  <c r="C60" i="2"/>
  <c r="AA13" i="7"/>
  <c r="H38" i="6"/>
  <c r="H87" i="7"/>
  <c r="G92" i="8"/>
  <c r="AC9" i="6"/>
  <c r="F86" i="8"/>
  <c r="H90" i="8"/>
  <c r="H80" i="6"/>
  <c r="H58" i="6"/>
  <c r="AA79" i="8"/>
  <c r="C39" i="2"/>
  <c r="H13" i="2"/>
  <c r="AB15" i="7"/>
  <c r="E34" i="6"/>
  <c r="AD19" i="7"/>
  <c r="AA40" i="6"/>
  <c r="E32" i="6"/>
  <c r="G88" i="7"/>
  <c r="C34" i="2"/>
  <c r="E90" i="8"/>
  <c r="G43" i="2"/>
  <c r="C15" i="2"/>
  <c r="H81" i="7"/>
  <c r="H92" i="6"/>
  <c r="D63" i="6"/>
  <c r="D90" i="6"/>
  <c r="G46" i="6"/>
  <c r="H79" i="7"/>
  <c r="G90" i="8"/>
  <c r="G40" i="2"/>
  <c r="AC91" i="8"/>
  <c r="F20" i="6"/>
  <c r="H66" i="8"/>
  <c r="AC36" i="6"/>
  <c r="G89" i="7"/>
  <c r="G91" i="2"/>
  <c r="G66" i="6"/>
  <c r="F55" i="8"/>
  <c r="G44" i="2"/>
  <c r="E55" i="6"/>
  <c r="C84" i="7"/>
  <c r="G12" i="6"/>
  <c r="AA69" i="8"/>
  <c r="G82" i="7"/>
  <c r="AD11" i="6"/>
  <c r="C13" i="2"/>
  <c r="AD85" i="8"/>
  <c r="G41" i="6"/>
  <c r="AD18" i="7"/>
  <c r="F61" i="7"/>
  <c r="AD58" i="7"/>
  <c r="G86" i="7"/>
  <c r="AA62" i="8"/>
  <c r="AA59" i="7"/>
  <c r="F59" i="6"/>
  <c r="D38" i="6"/>
  <c r="G23" i="2"/>
  <c r="F18" i="6"/>
  <c r="H79" i="2"/>
  <c r="D66" i="7"/>
  <c r="C22" i="2"/>
  <c r="D45" i="7"/>
  <c r="AC44" i="8"/>
  <c r="D21" i="6"/>
  <c r="AB57" i="7"/>
  <c r="E62" i="8"/>
  <c r="F81" i="2"/>
  <c r="AD79" i="8"/>
  <c r="AA20" i="6"/>
  <c r="E16" i="7"/>
  <c r="F92" i="2"/>
  <c r="AC17" i="7"/>
  <c r="G87" i="6"/>
  <c r="D82" i="2"/>
  <c r="E79" i="2"/>
  <c r="D84" i="8"/>
  <c r="E33" i="6"/>
  <c r="C92" i="8"/>
  <c r="AC21" i="8"/>
  <c r="AB35" i="6"/>
  <c r="F37" i="6"/>
  <c r="AC23" i="7"/>
  <c r="F15" i="6"/>
  <c r="F88" i="6"/>
  <c r="AA14" i="8"/>
  <c r="AC20" i="7"/>
  <c r="E38" i="7"/>
  <c r="AC14" i="7"/>
  <c r="AC41" i="7"/>
  <c r="C16" i="8"/>
  <c r="E46" i="2"/>
  <c r="F42" i="2"/>
  <c r="E20" i="2"/>
  <c r="F87" i="2"/>
  <c r="F85" i="8"/>
  <c r="AD21" i="8"/>
  <c r="F46" i="7"/>
  <c r="F13" i="6"/>
  <c r="C61" i="2"/>
  <c r="C35" i="7"/>
  <c r="AC15" i="6"/>
  <c r="AB58" i="7"/>
  <c r="E82" i="8"/>
  <c r="E34" i="8"/>
  <c r="AA14" i="7"/>
  <c r="D79" i="6"/>
  <c r="H78" i="7"/>
  <c r="G23" i="6"/>
  <c r="H20" i="2"/>
  <c r="AB45" i="8"/>
  <c r="E63" i="8"/>
  <c r="AA42" i="7"/>
  <c r="C12" i="8"/>
  <c r="H82" i="8"/>
  <c r="D46" i="2"/>
  <c r="H17" i="7"/>
  <c r="H16" i="6"/>
  <c r="G68" i="8"/>
  <c r="E33" i="7"/>
  <c r="H68" i="6"/>
  <c r="H64" i="7"/>
  <c r="G45" i="6"/>
  <c r="G79" i="7"/>
  <c r="G62" i="6"/>
  <c r="G84" i="7"/>
  <c r="AD15" i="8"/>
  <c r="C89" i="2"/>
  <c r="E69" i="8"/>
  <c r="D43" i="8"/>
  <c r="AC81" i="8"/>
  <c r="AD17" i="8"/>
  <c r="AA33" i="8"/>
  <c r="AD56" i="8"/>
  <c r="H11" i="2"/>
  <c r="AB18" i="8"/>
  <c r="F86" i="7"/>
  <c r="F35" i="2"/>
  <c r="E18" i="6"/>
  <c r="AD88" i="8"/>
  <c r="D42" i="7"/>
  <c r="C33" i="6"/>
  <c r="D37" i="2"/>
  <c r="G9" i="8"/>
  <c r="AC35" i="6"/>
  <c r="E61" i="2"/>
  <c r="G19" i="2"/>
  <c r="G20" i="8"/>
  <c r="D91" i="6"/>
  <c r="F16" i="7"/>
  <c r="H83" i="2"/>
  <c r="H91" i="8"/>
  <c r="H57" i="6"/>
  <c r="G60" i="2"/>
  <c r="G37" i="2"/>
  <c r="C33" i="8"/>
  <c r="G91" i="6"/>
  <c r="D55" i="6"/>
  <c r="C11" i="2"/>
  <c r="AD16" i="6"/>
  <c r="D9" i="8"/>
  <c r="AD16" i="7"/>
  <c r="AA39" i="7"/>
  <c r="G9" i="2"/>
  <c r="AA22" i="7"/>
  <c r="H45" i="2"/>
  <c r="F12" i="8"/>
  <c r="C37" i="8"/>
  <c r="G67" i="6"/>
  <c r="AB67" i="7"/>
  <c r="D10" i="8"/>
  <c r="G21" i="8"/>
  <c r="D16" i="2"/>
  <c r="F83" i="2"/>
  <c r="F63" i="7"/>
  <c r="C32" i="6"/>
  <c r="C56" i="6"/>
  <c r="AD10" i="7"/>
  <c r="E68" i="6"/>
  <c r="G22" i="2"/>
  <c r="G13" i="7"/>
  <c r="G60" i="6"/>
  <c r="C32" i="7"/>
  <c r="E64" i="2"/>
  <c r="F22" i="6"/>
  <c r="H81" i="6"/>
  <c r="AA36" i="7"/>
  <c r="H65" i="8"/>
  <c r="AD59" i="8"/>
  <c r="D32" i="6"/>
  <c r="E82" i="7"/>
  <c r="AC45" i="8"/>
  <c r="C44" i="2"/>
  <c r="F44" i="8"/>
  <c r="AB36" i="7"/>
  <c r="AC64" i="7"/>
  <c r="G46" i="7"/>
  <c r="C79" i="8"/>
  <c r="F55" i="6"/>
  <c r="G78" i="8"/>
  <c r="AC14" i="8"/>
  <c r="G13" i="8"/>
  <c r="D59" i="6"/>
  <c r="F14" i="6"/>
  <c r="E42" i="6"/>
  <c r="E43" i="7"/>
  <c r="AB90" i="8"/>
  <c r="E19" i="6"/>
  <c r="G39" i="8"/>
  <c r="H61" i="8"/>
  <c r="H35" i="7"/>
  <c r="D37" i="6"/>
  <c r="D13" i="2"/>
  <c r="AD37" i="7"/>
  <c r="H56" i="7"/>
  <c r="AC19" i="8"/>
  <c r="G59" i="2"/>
  <c r="H20" i="8"/>
  <c r="AD45" i="6"/>
  <c r="G65" i="8"/>
  <c r="C34" i="7"/>
  <c r="C9" i="7"/>
  <c r="G90" i="2"/>
  <c r="C78" i="7"/>
  <c r="F36" i="2"/>
  <c r="D44" i="8"/>
  <c r="AA32" i="7"/>
  <c r="AA37" i="8"/>
  <c r="AC45" i="7"/>
  <c r="H21" i="8"/>
  <c r="AC33" i="8"/>
  <c r="G10" i="8"/>
  <c r="C10" i="2"/>
  <c r="D80" i="6"/>
  <c r="AA83" i="8"/>
  <c r="E60" i="8"/>
  <c r="E88" i="7"/>
  <c r="G11" i="2"/>
  <c r="AB61" i="8"/>
  <c r="D78" i="7"/>
  <c r="H57" i="7"/>
  <c r="E19" i="2"/>
  <c r="G46" i="2"/>
  <c r="AC15" i="8"/>
  <c r="C22" i="6"/>
  <c r="C61" i="6"/>
  <c r="F79" i="2"/>
  <c r="F64" i="2"/>
  <c r="G36" i="7"/>
  <c r="AB41" i="7"/>
  <c r="D34" i="8"/>
  <c r="AD89" i="8"/>
  <c r="G15" i="2"/>
  <c r="C16" i="7"/>
  <c r="H34" i="7"/>
  <c r="F64" i="6"/>
  <c r="AC20" i="6"/>
  <c r="F60" i="7"/>
  <c r="C11" i="6"/>
  <c r="AB43" i="8"/>
  <c r="H86" i="6"/>
  <c r="G69" i="7"/>
  <c r="C40" i="7"/>
  <c r="F46" i="2"/>
  <c r="G20" i="7"/>
  <c r="H9" i="7"/>
  <c r="AA44" i="7"/>
  <c r="D67" i="2"/>
  <c r="G67" i="8"/>
  <c r="D68" i="6"/>
  <c r="F23" i="7"/>
  <c r="D84" i="7"/>
  <c r="C67" i="6"/>
  <c r="G38" i="8"/>
  <c r="AC85" i="8"/>
  <c r="E78" i="7"/>
  <c r="E43" i="2"/>
  <c r="C69" i="6"/>
  <c r="C64" i="8"/>
  <c r="F56" i="2"/>
  <c r="AB23" i="7"/>
  <c r="E13" i="2"/>
  <c r="G81" i="6"/>
  <c r="H13" i="8"/>
  <c r="D45" i="8"/>
  <c r="G41" i="2"/>
  <c r="G35" i="8"/>
  <c r="F18" i="2"/>
  <c r="H18" i="7"/>
  <c r="E40" i="2"/>
  <c r="AD56" i="7"/>
  <c r="E21" i="6"/>
  <c r="E46" i="6"/>
  <c r="D15" i="7"/>
  <c r="AA45" i="7"/>
  <c r="H14" i="6"/>
  <c r="H63" i="2"/>
  <c r="F9" i="7"/>
  <c r="AB22" i="8"/>
  <c r="AD67" i="7"/>
  <c r="G17" i="7"/>
  <c r="H22" i="6"/>
  <c r="H46" i="7"/>
  <c r="E84" i="2"/>
  <c r="AC40" i="7"/>
  <c r="G22" i="8"/>
  <c r="G23" i="8"/>
  <c r="H90" i="2"/>
  <c r="AA16" i="8"/>
  <c r="AD10" i="8"/>
  <c r="AC9" i="7"/>
  <c r="C81" i="2"/>
  <c r="F44" i="6"/>
  <c r="C18" i="7"/>
  <c r="H78" i="2"/>
  <c r="AC40" i="8"/>
  <c r="AC32" i="8"/>
  <c r="E22" i="7"/>
  <c r="G22" i="6"/>
  <c r="F83" i="6"/>
  <c r="D21" i="7"/>
  <c r="AC56" i="8"/>
  <c r="G67" i="2"/>
  <c r="H18" i="2"/>
  <c r="D20" i="7"/>
  <c r="G85" i="8"/>
  <c r="F66" i="6"/>
  <c r="E67" i="7"/>
  <c r="AA10" i="7"/>
  <c r="H15" i="8"/>
  <c r="AC62" i="8"/>
  <c r="G15" i="6"/>
  <c r="AC32" i="6"/>
  <c r="AA42" i="6"/>
  <c r="F65" i="2"/>
  <c r="AA66" i="7"/>
  <c r="H88" i="8"/>
  <c r="D39" i="2"/>
  <c r="E61" i="6"/>
  <c r="G55" i="2"/>
  <c r="AC82" i="8"/>
  <c r="AD13" i="6"/>
  <c r="H9" i="8"/>
  <c r="AA22" i="6"/>
  <c r="C90" i="7"/>
  <c r="F40" i="7"/>
  <c r="AB79" i="8"/>
  <c r="D12" i="7"/>
  <c r="C86" i="6"/>
  <c r="AA19" i="8"/>
  <c r="C35" i="6"/>
  <c r="D85" i="6"/>
  <c r="C23" i="2"/>
  <c r="AA67" i="7"/>
  <c r="AC35" i="7"/>
  <c r="F38" i="6"/>
  <c r="AC84" i="8"/>
  <c r="G63" i="2"/>
  <c r="AA56" i="8"/>
  <c r="AA84" i="8"/>
  <c r="C59" i="2"/>
  <c r="G12" i="8"/>
  <c r="C41" i="7"/>
  <c r="C40" i="6"/>
  <c r="E17" i="8"/>
  <c r="H41" i="7"/>
  <c r="D23" i="2"/>
  <c r="F34" i="7"/>
  <c r="D61" i="8"/>
  <c r="F46" i="6"/>
  <c r="E92" i="7"/>
  <c r="AA11" i="8"/>
  <c r="AC60" i="7"/>
  <c r="D22" i="7"/>
  <c r="AC92" i="8"/>
  <c r="E55" i="7"/>
  <c r="C23" i="8"/>
  <c r="G15" i="7"/>
  <c r="AA34" i="7"/>
  <c r="H90" i="6"/>
  <c r="F35" i="7"/>
  <c r="H58" i="8"/>
  <c r="AB55" i="7"/>
  <c r="AC19" i="6"/>
  <c r="AD9" i="6"/>
  <c r="D10" i="2"/>
  <c r="AA17" i="7"/>
  <c r="AD13" i="7"/>
  <c r="F22" i="2"/>
  <c r="AC34" i="8"/>
  <c r="AB56" i="7"/>
  <c r="D11" i="2"/>
  <c r="D34" i="2"/>
  <c r="D38" i="8"/>
  <c r="AB34" i="7"/>
  <c r="D44" i="6"/>
  <c r="C39" i="7"/>
  <c r="E92" i="6"/>
  <c r="H36" i="2"/>
  <c r="D87" i="7"/>
  <c r="G11" i="7"/>
  <c r="F61" i="2"/>
  <c r="G10" i="2"/>
  <c r="C79" i="2"/>
  <c r="G78" i="7"/>
  <c r="AA69" i="7"/>
  <c r="E67" i="8"/>
  <c r="D14" i="2"/>
  <c r="AA20" i="8"/>
  <c r="H19" i="8"/>
  <c r="D35" i="8"/>
  <c r="H59" i="6"/>
  <c r="D19" i="6"/>
  <c r="D69" i="2"/>
  <c r="D63" i="7"/>
  <c r="D18" i="8"/>
  <c r="H10" i="8"/>
  <c r="AB65" i="8"/>
  <c r="D57" i="7"/>
  <c r="C20" i="6"/>
  <c r="E38" i="8"/>
  <c r="D35" i="2"/>
  <c r="D33" i="2"/>
  <c r="AD43" i="8"/>
  <c r="E55" i="2"/>
  <c r="D17" i="6"/>
  <c r="E91" i="6"/>
  <c r="AC21" i="7"/>
  <c r="F67" i="6"/>
  <c r="AB66" i="8"/>
  <c r="H42" i="7"/>
  <c r="C13" i="7"/>
  <c r="AD38" i="6"/>
  <c r="H55" i="2"/>
  <c r="G42" i="6"/>
  <c r="AC35" i="8"/>
  <c r="G62" i="7"/>
  <c r="AA60" i="7"/>
  <c r="H66" i="6"/>
  <c r="H91" i="7"/>
  <c r="AA34" i="6"/>
  <c r="AA9" i="8"/>
  <c r="H89" i="6"/>
  <c r="D41" i="6"/>
  <c r="AC69" i="7"/>
  <c r="F82" i="6"/>
  <c r="AD14" i="6"/>
  <c r="C11" i="8"/>
  <c r="AA92" i="8"/>
  <c r="C43" i="6"/>
  <c r="D55" i="7"/>
  <c r="F10" i="2"/>
  <c r="E37" i="2"/>
  <c r="F19" i="6"/>
  <c r="AC38" i="6"/>
  <c r="G18" i="8"/>
  <c r="AD9" i="7"/>
  <c r="H64" i="8"/>
  <c r="H65" i="2"/>
  <c r="AC63" i="8"/>
  <c r="AB44" i="6"/>
  <c r="E19" i="8"/>
  <c r="AA46" i="6"/>
  <c r="AB9" i="8"/>
  <c r="E18" i="8"/>
  <c r="AB12" i="8"/>
  <c r="E42" i="2"/>
  <c r="AC58" i="8"/>
  <c r="AD42" i="6"/>
  <c r="AD61" i="8"/>
  <c r="D32" i="2"/>
  <c r="F45" i="8"/>
  <c r="D45" i="2"/>
  <c r="G86" i="8"/>
  <c r="C21" i="7"/>
  <c r="H88" i="2"/>
  <c r="AC23" i="8"/>
  <c r="C87" i="6"/>
  <c r="AB20" i="6"/>
  <c r="AB13" i="6"/>
  <c r="F42" i="6"/>
  <c r="C56" i="2"/>
  <c r="E69" i="6"/>
  <c r="C65" i="6"/>
  <c r="G57" i="2"/>
  <c r="F41" i="6"/>
  <c r="F33" i="7"/>
  <c r="E16" i="8"/>
  <c r="G55" i="6"/>
  <c r="AD44" i="6"/>
  <c r="D32" i="7"/>
  <c r="C79" i="7"/>
  <c r="H92" i="7"/>
  <c r="F65" i="8"/>
  <c r="AD36" i="6"/>
  <c r="AC55" i="8"/>
  <c r="H82" i="6"/>
  <c r="D69" i="8"/>
  <c r="E87" i="2"/>
  <c r="F22" i="8"/>
  <c r="D91" i="2"/>
  <c r="AA89" i="8"/>
  <c r="D83" i="2"/>
  <c r="E43" i="6"/>
  <c r="E91" i="2"/>
  <c r="AD15" i="6"/>
  <c r="E58" i="8"/>
  <c r="AC66" i="8"/>
  <c r="G34" i="7"/>
  <c r="D22" i="2"/>
  <c r="AB63" i="8"/>
  <c r="AB32" i="6"/>
  <c r="G36" i="6"/>
  <c r="F59" i="2"/>
  <c r="D58" i="7"/>
  <c r="G16" i="6"/>
  <c r="E83" i="6"/>
  <c r="C63" i="2"/>
  <c r="H44" i="6"/>
  <c r="D22" i="8"/>
  <c r="H39" i="7"/>
  <c r="E40" i="8"/>
  <c r="G39" i="6"/>
  <c r="D83" i="7"/>
  <c r="AD23" i="6"/>
  <c r="G12" i="7"/>
  <c r="H44" i="8"/>
  <c r="AA43" i="6"/>
  <c r="D10" i="6"/>
  <c r="AB81" i="8"/>
  <c r="G56" i="2"/>
  <c r="D86" i="7"/>
  <c r="AA12" i="8"/>
  <c r="AC12" i="7"/>
  <c r="AA33" i="6"/>
  <c r="F19" i="7"/>
  <c r="E44" i="8"/>
  <c r="D16" i="8"/>
  <c r="G42" i="2"/>
  <c r="E65" i="8"/>
  <c r="H14" i="7"/>
  <c r="H62" i="2"/>
  <c r="AD69" i="8"/>
  <c r="C23" i="7"/>
  <c r="E56" i="6"/>
  <c r="AB42" i="6"/>
  <c r="E56" i="7"/>
  <c r="H67" i="8"/>
  <c r="AB36" i="6"/>
  <c r="G11" i="6"/>
  <c r="AC67" i="7"/>
  <c r="G84" i="6"/>
  <c r="F67" i="7"/>
  <c r="C79" i="6"/>
  <c r="E19" i="7"/>
  <c r="F43" i="8"/>
  <c r="AC38" i="8"/>
  <c r="H59" i="8"/>
  <c r="AA41" i="8"/>
  <c r="E38" i="6"/>
  <c r="AC68" i="7"/>
  <c r="F46" i="8"/>
  <c r="D40" i="8"/>
  <c r="E88" i="8"/>
  <c r="H40" i="6"/>
  <c r="G78" i="6"/>
  <c r="D80" i="2"/>
  <c r="C56" i="8"/>
  <c r="E59" i="6"/>
  <c r="G81" i="2"/>
  <c r="AB45" i="7"/>
  <c r="E37" i="8"/>
  <c r="H89" i="8"/>
  <c r="AC86" i="8"/>
  <c r="F89" i="7"/>
  <c r="E15" i="8"/>
  <c r="C41" i="6"/>
  <c r="D88" i="2"/>
  <c r="D66" i="8"/>
  <c r="AC41" i="6"/>
  <c r="C18" i="8"/>
  <c r="AA15" i="6"/>
  <c r="H82" i="7"/>
  <c r="AA32" i="8"/>
  <c r="E13" i="6"/>
  <c r="E58" i="7"/>
  <c r="F35" i="6"/>
  <c r="C15" i="7"/>
  <c r="D45" i="6"/>
  <c r="F19" i="2"/>
  <c r="D81" i="8"/>
  <c r="D33" i="7"/>
  <c r="H22" i="2"/>
  <c r="AB20" i="8"/>
  <c r="E91" i="8"/>
  <c r="C36" i="8"/>
  <c r="AD22" i="6"/>
  <c r="D82" i="8"/>
  <c r="E44" i="7"/>
  <c r="D12" i="2"/>
  <c r="D44" i="2"/>
  <c r="AC39" i="8"/>
  <c r="AD62" i="8"/>
  <c r="F13" i="8"/>
  <c r="G44" i="7"/>
  <c r="F63" i="2"/>
  <c r="AA19" i="7"/>
  <c r="E41" i="8"/>
  <c r="D86" i="8"/>
  <c r="E10" i="6"/>
  <c r="AA46" i="7"/>
  <c r="C90" i="2"/>
  <c r="AA87" i="8"/>
  <c r="G90" i="6"/>
  <c r="AD60" i="7"/>
  <c r="C38" i="7"/>
  <c r="D65" i="6"/>
  <c r="AC64" i="8"/>
  <c r="D36" i="8"/>
  <c r="F40" i="2"/>
  <c r="H19" i="6"/>
  <c r="H69" i="8"/>
  <c r="D59" i="2"/>
  <c r="D34" i="7"/>
  <c r="G55" i="7"/>
  <c r="D88" i="7"/>
  <c r="E66" i="7"/>
  <c r="G61" i="8"/>
  <c r="AA90" i="8"/>
  <c r="AA11" i="7"/>
  <c r="E32" i="7"/>
  <c r="AA65" i="8"/>
  <c r="AC18" i="7"/>
  <c r="H82" i="2"/>
  <c r="H57" i="2"/>
  <c r="C58" i="6"/>
  <c r="D58" i="2"/>
  <c r="E82" i="2"/>
  <c r="F59" i="8"/>
  <c r="AD46" i="8"/>
  <c r="C46" i="2"/>
  <c r="C57" i="8"/>
  <c r="E11" i="8"/>
  <c r="C80" i="2"/>
  <c r="G56" i="8"/>
  <c r="G21" i="7"/>
  <c r="H22" i="8"/>
  <c r="C61" i="8"/>
  <c r="G56" i="6"/>
  <c r="H16" i="7"/>
  <c r="AA37" i="7"/>
  <c r="AD33" i="8"/>
  <c r="H19" i="7"/>
  <c r="C66" i="8"/>
  <c r="D17" i="7"/>
  <c r="G45" i="8"/>
  <c r="E86" i="7"/>
  <c r="AD66" i="7"/>
  <c r="G66" i="7"/>
  <c r="D13" i="6"/>
  <c r="D60" i="8"/>
  <c r="F13" i="2"/>
  <c r="AA22" i="8"/>
  <c r="AC46" i="8"/>
  <c r="E17" i="2"/>
  <c r="AD39" i="8"/>
  <c r="E65" i="6"/>
  <c r="D37" i="7"/>
  <c r="G39" i="7"/>
  <c r="C86" i="7"/>
  <c r="AD22" i="7"/>
  <c r="D79" i="2"/>
  <c r="F32" i="2"/>
  <c r="C68" i="6"/>
  <c r="G43" i="8"/>
  <c r="F39" i="6"/>
  <c r="AD91" i="8"/>
  <c r="AA10" i="6"/>
  <c r="AC14" i="6"/>
  <c r="AA38" i="6"/>
  <c r="D85" i="2"/>
  <c r="F68" i="2"/>
  <c r="F41" i="7"/>
  <c r="H40" i="2"/>
  <c r="E14" i="2"/>
  <c r="C62" i="8"/>
  <c r="D11" i="8"/>
  <c r="E67" i="2"/>
  <c r="D58" i="6"/>
  <c r="C35" i="8"/>
  <c r="G79" i="2"/>
  <c r="G56" i="7"/>
  <c r="AC42" i="7"/>
  <c r="G14" i="2"/>
  <c r="G64" i="2"/>
  <c r="G68" i="2"/>
  <c r="C46" i="6"/>
  <c r="D41" i="7"/>
  <c r="C62" i="7"/>
  <c r="AB35" i="8"/>
  <c r="AA20" i="7"/>
  <c r="F63" i="8"/>
  <c r="AA61" i="7"/>
  <c r="AD68" i="8"/>
  <c r="E23" i="8"/>
  <c r="F18" i="8"/>
  <c r="AC9" i="8"/>
  <c r="AD20" i="7"/>
  <c r="AD59" i="7"/>
  <c r="AD40" i="8"/>
  <c r="F78" i="2"/>
  <c r="C55" i="7"/>
  <c r="AB19" i="7"/>
  <c r="G17" i="8"/>
  <c r="AA39" i="8"/>
  <c r="E15" i="2"/>
  <c r="H44" i="7"/>
  <c r="AB68" i="7"/>
  <c r="C44" i="7"/>
  <c r="E59" i="2"/>
  <c r="H60" i="2"/>
  <c r="AD42" i="7"/>
  <c r="C19" i="2"/>
  <c r="E90" i="2"/>
  <c r="H68" i="7"/>
  <c r="F85" i="6"/>
  <c r="G61" i="6"/>
  <c r="C12" i="6"/>
  <c r="F91" i="6"/>
  <c r="AB22" i="6"/>
  <c r="G14" i="6"/>
  <c r="AD68" i="7"/>
  <c r="C19" i="6"/>
  <c r="E39" i="7"/>
  <c r="AB59" i="8"/>
  <c r="D46" i="8"/>
  <c r="F11" i="7"/>
  <c r="C43" i="8"/>
  <c r="E86" i="6"/>
  <c r="G87" i="2"/>
  <c r="AC19" i="7"/>
  <c r="G35" i="2"/>
  <c r="G18" i="7"/>
  <c r="D39" i="6"/>
  <c r="E22" i="2"/>
  <c r="G58" i="8"/>
  <c r="F80" i="6"/>
  <c r="F81" i="6"/>
  <c r="E78" i="6"/>
  <c r="AD92" i="8"/>
  <c r="D12" i="8"/>
  <c r="E23" i="6"/>
  <c r="AD86" i="8"/>
  <c r="AB85" i="8"/>
  <c r="AD45" i="7"/>
  <c r="D81" i="6"/>
  <c r="AC11" i="7"/>
  <c r="G11" i="8"/>
  <c r="H46" i="8"/>
  <c r="E87" i="6"/>
  <c r="G86" i="2"/>
  <c r="H87" i="8"/>
  <c r="D42" i="2"/>
  <c r="AA34" i="8"/>
  <c r="D64" i="2"/>
  <c r="AC37" i="8"/>
  <c r="AB11" i="7"/>
  <c r="AA17" i="6"/>
  <c r="C41" i="8"/>
  <c r="AD84" i="8"/>
  <c r="D19" i="7"/>
  <c r="AB92" i="8"/>
  <c r="D38" i="7"/>
  <c r="AB10" i="7"/>
  <c r="AB39" i="7"/>
  <c r="H38" i="2"/>
  <c r="AB84" i="8"/>
  <c r="F37" i="2"/>
  <c r="AD21" i="6"/>
  <c r="AD65" i="8"/>
  <c r="E81" i="2"/>
  <c r="C22" i="7"/>
  <c r="D84" i="6"/>
  <c r="AC21" i="6"/>
  <c r="C81" i="7"/>
  <c r="H92" i="2"/>
  <c r="F45" i="2"/>
  <c r="G89" i="8"/>
  <c r="C82" i="2"/>
  <c r="AA14" i="6"/>
  <c r="AC39" i="7"/>
  <c r="G36" i="8"/>
  <c r="AC11" i="6"/>
  <c r="H85" i="2"/>
  <c r="F21" i="2"/>
  <c r="C9" i="2"/>
  <c r="G40" i="7"/>
  <c r="E87" i="7"/>
  <c r="AB32" i="7"/>
  <c r="AA41" i="6"/>
  <c r="C84" i="8"/>
  <c r="AA13" i="6"/>
  <c r="D86" i="6"/>
  <c r="H58" i="2"/>
  <c r="AD58" i="8"/>
  <c r="C46" i="7"/>
  <c r="C55" i="8"/>
  <c r="D63" i="8"/>
  <c r="E35" i="6"/>
  <c r="C34" i="8"/>
  <c r="AB40" i="6"/>
  <c r="G43" i="7"/>
  <c r="F9" i="8"/>
  <c r="AC10" i="7"/>
  <c r="G92" i="7"/>
  <c r="AD32" i="7"/>
  <c r="E89" i="8"/>
  <c r="F65" i="6"/>
  <c r="AB82" i="8"/>
  <c r="AB55" i="8"/>
  <c r="C40" i="2"/>
  <c r="AC80" i="8"/>
  <c r="F62" i="2"/>
  <c r="G81" i="8"/>
  <c r="AA56" i="7"/>
  <c r="D17" i="8"/>
  <c r="D81" i="7"/>
  <c r="AC62" i="7"/>
  <c r="G17" i="6"/>
  <c r="D40" i="2"/>
  <c r="AD16" i="8"/>
  <c r="C85" i="7"/>
  <c r="H86" i="7"/>
  <c r="H40" i="7"/>
  <c r="G13" i="6"/>
  <c r="AB33" i="6"/>
  <c r="AA33" i="7"/>
  <c r="G32" i="2"/>
  <c r="AB34" i="6"/>
  <c r="D85" i="7"/>
  <c r="AA9" i="7"/>
  <c r="G10" i="6"/>
  <c r="C43" i="7"/>
  <c r="C78" i="2"/>
  <c r="AD78" i="8"/>
  <c r="H10" i="7"/>
  <c r="D23" i="7"/>
  <c r="C60" i="6"/>
  <c r="AC43" i="7"/>
  <c r="D12" i="6"/>
  <c r="G69" i="8"/>
  <c r="G16" i="2"/>
  <c r="H85" i="7"/>
  <c r="D20" i="2"/>
  <c r="H15" i="6"/>
  <c r="H15" i="2"/>
  <c r="H78" i="8"/>
  <c r="AB44" i="7"/>
  <c r="AA81" i="8"/>
  <c r="H9" i="6"/>
  <c r="D57" i="8"/>
  <c r="E80" i="6"/>
  <c r="AC34" i="7"/>
  <c r="D57" i="6"/>
  <c r="AA46" i="8"/>
  <c r="G57" i="7"/>
  <c r="H65" i="6"/>
  <c r="AD22" i="8"/>
  <c r="E86" i="2"/>
  <c r="F34" i="2"/>
  <c r="G61" i="7"/>
  <c r="E66" i="6"/>
  <c r="G42" i="7"/>
  <c r="F90" i="6"/>
  <c r="AD46" i="6"/>
  <c r="E59" i="8"/>
  <c r="H45" i="7"/>
  <c r="H42" i="2"/>
  <c r="H41" i="2"/>
  <c r="E65" i="7"/>
  <c r="AD69" i="7"/>
  <c r="G41" i="7"/>
  <c r="AB16" i="8"/>
  <c r="G80" i="8"/>
  <c r="E43" i="8"/>
  <c r="G80" i="7"/>
  <c r="C39" i="8"/>
  <c r="C20" i="8"/>
  <c r="H10" i="2"/>
  <c r="G64" i="7"/>
  <c r="E78" i="2"/>
  <c r="G84" i="8"/>
  <c r="H89" i="7"/>
  <c r="E89" i="2"/>
  <c r="D16" i="6"/>
  <c r="F86" i="2"/>
  <c r="H35" i="2"/>
  <c r="C69" i="7"/>
  <c r="AB38" i="6"/>
  <c r="H23" i="2"/>
  <c r="F20" i="8"/>
  <c r="E9" i="2"/>
  <c r="H79" i="8"/>
  <c r="F56" i="6"/>
  <c r="H68" i="2"/>
  <c r="F56" i="7"/>
  <c r="E22" i="8"/>
  <c r="D65" i="8"/>
  <c r="G68" i="7"/>
  <c r="F43" i="7"/>
  <c r="G20" i="6"/>
  <c r="D60" i="7"/>
  <c r="H14" i="2"/>
  <c r="E39" i="6"/>
  <c r="F62" i="7"/>
  <c r="E15" i="6"/>
  <c r="G83" i="7"/>
  <c r="H62" i="6"/>
  <c r="AA21" i="6"/>
  <c r="H37" i="8"/>
  <c r="F64" i="8"/>
  <c r="D20" i="6"/>
  <c r="E16" i="2"/>
  <c r="C57" i="2"/>
  <c r="E41" i="7"/>
  <c r="F21" i="8"/>
  <c r="G79" i="6"/>
  <c r="F55" i="7"/>
  <c r="AB10" i="8"/>
  <c r="AA41" i="7"/>
  <c r="AD10" i="6"/>
  <c r="AA16" i="6"/>
  <c r="G57" i="6"/>
  <c r="AB80" i="8"/>
  <c r="AB60" i="7"/>
  <c r="D62" i="2"/>
  <c r="C42" i="7"/>
  <c r="F23" i="8"/>
  <c r="H60" i="6"/>
  <c r="AC34" i="6"/>
  <c r="C39" i="6"/>
  <c r="AD64" i="7"/>
  <c r="E90" i="7"/>
  <c r="AA78" i="8"/>
  <c r="AB66" i="7"/>
  <c r="H39" i="6"/>
  <c r="AA39" i="6"/>
  <c r="E9" i="6"/>
  <c r="AB89" i="8"/>
  <c r="E66" i="2"/>
  <c r="AA55" i="8"/>
  <c r="AD38" i="7"/>
  <c r="AC20" i="8"/>
  <c r="H12" i="8"/>
  <c r="H60" i="7"/>
  <c r="E85" i="6"/>
  <c r="AD11" i="8"/>
  <c r="E45" i="2"/>
  <c r="G58" i="7"/>
  <c r="G34" i="2"/>
  <c r="F89" i="8"/>
  <c r="E17" i="7"/>
  <c r="C68" i="8"/>
  <c r="AA44" i="6"/>
  <c r="H12" i="6"/>
  <c r="AD37" i="6"/>
  <c r="G35" i="6"/>
  <c r="F23" i="6"/>
  <c r="C88" i="7"/>
  <c r="E46" i="8"/>
  <c r="AC33" i="7"/>
  <c r="F37" i="8"/>
  <c r="D39" i="7"/>
  <c r="AD36" i="8"/>
  <c r="F89" i="6"/>
  <c r="AA88" i="8"/>
  <c r="G65" i="2"/>
  <c r="C15" i="6"/>
  <c r="E86" i="8"/>
  <c r="F37" i="7"/>
  <c r="F80" i="2"/>
  <c r="D61" i="6"/>
  <c r="F9" i="2"/>
  <c r="C58" i="7"/>
  <c r="G43" i="6"/>
  <c r="C45" i="2"/>
  <c r="F33" i="2"/>
  <c r="H84" i="2"/>
  <c r="AA36" i="6"/>
  <c r="AD12" i="6"/>
  <c r="H41" i="6"/>
  <c r="C81" i="6"/>
  <c r="D13" i="7"/>
  <c r="E63" i="6"/>
  <c r="H18" i="8"/>
  <c r="AC44" i="7"/>
  <c r="H64" i="6"/>
  <c r="G67" i="7"/>
  <c r="F12" i="2"/>
  <c r="C45" i="6"/>
  <c r="AB17" i="6"/>
  <c r="G44" i="6"/>
  <c r="H59" i="7"/>
  <c r="E62" i="7"/>
  <c r="C65" i="2"/>
  <c r="C44" i="8"/>
  <c r="F92" i="8"/>
  <c r="C83" i="6"/>
  <c r="C17" i="2"/>
  <c r="E12" i="7"/>
  <c r="F88" i="7"/>
  <c r="AC89" i="8"/>
  <c r="H61" i="6"/>
  <c r="D78" i="2"/>
  <c r="G82" i="2"/>
  <c r="AD11" i="7"/>
  <c r="AB12" i="7"/>
  <c r="F92" i="6"/>
  <c r="E89" i="7"/>
  <c r="H9" i="2"/>
  <c r="H38" i="7"/>
  <c r="G33" i="7"/>
  <c r="H39" i="2"/>
  <c r="F18" i="7"/>
  <c r="AC42" i="8"/>
  <c r="F84" i="6"/>
  <c r="D68" i="2"/>
  <c r="AD35" i="8"/>
  <c r="G59" i="8"/>
  <c r="H33" i="6"/>
  <c r="H84" i="6"/>
  <c r="G17" i="2"/>
  <c r="F10" i="6"/>
  <c r="D64" i="8"/>
  <c r="F20" i="7"/>
  <c r="E41" i="6"/>
  <c r="D68" i="8"/>
  <c r="D80" i="7"/>
  <c r="G84" i="2"/>
  <c r="F58" i="8"/>
  <c r="G9" i="7"/>
  <c r="E83" i="8"/>
  <c r="E68" i="7"/>
  <c r="F17" i="2"/>
  <c r="D15" i="8"/>
  <c r="AA62" i="7"/>
  <c r="AD34" i="6"/>
  <c r="E21" i="8"/>
  <c r="C60" i="8"/>
  <c r="C60" i="7"/>
  <c r="F83" i="7"/>
  <c r="F39" i="2"/>
  <c r="E80" i="2"/>
  <c r="C34" i="6"/>
  <c r="G19" i="7"/>
  <c r="G61" i="2"/>
  <c r="E84" i="6"/>
  <c r="D42" i="6"/>
  <c r="G37" i="7"/>
  <c r="AD9" i="8"/>
  <c r="F92" i="7"/>
  <c r="C88" i="8"/>
  <c r="AC36" i="7"/>
  <c r="C89" i="8"/>
  <c r="AC61" i="7"/>
  <c r="D23" i="8"/>
  <c r="D89" i="8"/>
  <c r="H18" i="6"/>
  <c r="D66" i="2"/>
  <c r="E56" i="2"/>
  <c r="AB61" i="7"/>
  <c r="D22" i="6"/>
  <c r="E36" i="6"/>
  <c r="G83" i="6"/>
  <c r="AC43" i="8"/>
  <c r="AC12" i="8"/>
  <c r="C55" i="2"/>
  <c r="D23" i="6"/>
  <c r="AB57" i="8"/>
  <c r="G33" i="2"/>
  <c r="D83" i="6"/>
  <c r="D19" i="8"/>
  <c r="C83" i="8"/>
  <c r="H10" i="6"/>
  <c r="C32" i="8"/>
  <c r="G19" i="8"/>
  <c r="G19" i="6"/>
  <c r="D92" i="2"/>
  <c r="AD36" i="7"/>
  <c r="H16" i="2"/>
  <c r="E36" i="2"/>
  <c r="D79" i="7"/>
  <c r="C58" i="8"/>
  <c r="C61" i="7"/>
  <c r="AB13" i="7"/>
  <c r="F11" i="6"/>
  <c r="G34" i="8"/>
  <c r="AA23" i="8"/>
  <c r="F88" i="8"/>
  <c r="G64" i="6"/>
  <c r="G32" i="8"/>
  <c r="E35" i="2"/>
  <c r="AA45" i="8"/>
  <c r="AD83" i="8"/>
  <c r="F66" i="2"/>
  <c r="D14" i="7"/>
  <c r="H40" i="8"/>
  <c r="AB91" i="8"/>
  <c r="F33" i="6"/>
  <c r="AB14" i="8"/>
  <c r="F58" i="7"/>
  <c r="AA32" i="6"/>
  <c r="AB12" i="6"/>
  <c r="E62" i="2"/>
  <c r="E88" i="6"/>
  <c r="F68" i="8"/>
  <c r="AB46" i="7"/>
  <c r="D34" i="6"/>
  <c r="AC22" i="6"/>
  <c r="AB13" i="8"/>
  <c r="F87" i="8"/>
  <c r="H39" i="8"/>
  <c r="AC18" i="8"/>
  <c r="D40" i="6"/>
  <c r="E16" i="6"/>
  <c r="G23" i="7"/>
  <c r="AA64" i="8"/>
  <c r="H67" i="6"/>
  <c r="C85" i="2"/>
  <c r="F15" i="7"/>
  <c r="AD32" i="8"/>
  <c r="C14" i="7"/>
  <c r="E82" i="6"/>
  <c r="AC32" i="7" l="1"/>
</calcChain>
</file>

<file path=xl/sharedStrings.xml><?xml version="1.0" encoding="utf-8"?>
<sst xmlns="http://schemas.openxmlformats.org/spreadsheetml/2006/main" count="2290" uniqueCount="338">
  <si>
    <t>15I13</t>
  </si>
  <si>
    <t>TÊN HỌC PHẦN : ANH VĂN …………  *    ENG ……... * SỐ TÍN CHỈ :2</t>
  </si>
  <si>
    <t>Sinh viên nào  không có tên trong danh sách, kính đề nghị GiẢNG VIÊN thông báo sinh viên đến Phòng đào tạo để bổ sung vào DS lớp</t>
  </si>
  <si>
    <t>TÊN GIẢNG VIÊN :……………………………………………Đơn vị công tác:……….…….Đ Thoại:……………………..</t>
  </si>
  <si>
    <t>STT</t>
  </si>
  <si>
    <t>BỘ GIÁO DỤC &amp; ĐÀO TẠO</t>
  </si>
  <si>
    <t>TRƯỜNG ĐHDL DUY TÂN</t>
  </si>
  <si>
    <t>LỚP AV:</t>
  </si>
  <si>
    <t>MÃ
SINH VIÊN</t>
  </si>
  <si>
    <t>HỌ VÀ</t>
  </si>
  <si>
    <t>TÊN</t>
  </si>
  <si>
    <t>NGÀY
SINH</t>
  </si>
  <si>
    <t>LỚP</t>
  </si>
  <si>
    <t>LỚP AV</t>
  </si>
  <si>
    <t>ĐIỂM QUÁ TRÌNH HỌC TẬP</t>
  </si>
  <si>
    <t>ĐIỂM KTHP</t>
  </si>
  <si>
    <t>GHI
CHÚ</t>
  </si>
  <si>
    <t>....%</t>
  </si>
  <si>
    <t>H1</t>
  </si>
  <si>
    <t>H2</t>
  </si>
  <si>
    <t>H3</t>
  </si>
  <si>
    <t>...%</t>
  </si>
  <si>
    <t>TRƯỞNG KHOA</t>
  </si>
  <si>
    <t>GIẢNG VIÊN BỘ MÔN</t>
  </si>
  <si>
    <t>(ký, ghi rõ họ tên)</t>
  </si>
  <si>
    <t>Ghi chú :</t>
  </si>
  <si>
    <t xml:space="preserve">  - Sau khi kết thúc môn học, Giảng viên phải thông báo kết quả điểm học phần đến toàn thể sinh viên.</t>
  </si>
  <si>
    <t xml:space="preserve">  - Giảng viên không được chỉnh sửa sau khi đã thông báo điểm.</t>
  </si>
  <si>
    <t xml:space="preserve">  - Khi bổ sung danh sách, giảng viên phải ghi đầy đủ các trường dữ liệu, mã số, họ tên, ngày sinh, lớp.</t>
  </si>
  <si>
    <t xml:space="preserve">  - Giảng viên gửi về Phòng Đào Tạo trước 1 ngày sau  khi  kết  thức môn học (không kể ngày nghỉ).          </t>
  </si>
  <si>
    <t>Đà Nẵng, ngày… tháng…năm 20...</t>
  </si>
  <si>
    <t>Chuyên cần
(A )</t>
  </si>
  <si>
    <t>Kiểm tra thường kỳ
(Q)</t>
  </si>
  <si>
    <t>Bài tập về nhà
(H)</t>
  </si>
  <si>
    <t xml:space="preserve">Thái độ, nhận thức
(P) </t>
  </si>
  <si>
    <t>Thực hành
(L)</t>
  </si>
  <si>
    <t>Kiểm tra giữa  kỳ
(M)</t>
  </si>
  <si>
    <t>BT thu hoạch cá nhân
(I)</t>
  </si>
  <si>
    <t>BT thu hoạch nhóm
(G)</t>
  </si>
  <si>
    <t>Kiểm tra cuối kỳ
(F)</t>
  </si>
  <si>
    <t>Q1</t>
  </si>
  <si>
    <t>Q2</t>
  </si>
  <si>
    <t>Q3</t>
  </si>
  <si>
    <t>L1</t>
  </si>
  <si>
    <t>L2</t>
  </si>
  <si>
    <t>L3</t>
  </si>
  <si>
    <t>15E30</t>
  </si>
  <si>
    <t>15E39</t>
  </si>
  <si>
    <t>15E49</t>
  </si>
  <si>
    <t xml:space="preserve">DANH SÁCH THEO DÕI SINH VIÊN LÊN LỚP * HỌC KỲ 1 * NĂM : 2012 - 2013 </t>
  </si>
  <si>
    <t>1/</t>
  </si>
  <si>
    <t>2/</t>
  </si>
  <si>
    <t>3/</t>
  </si>
  <si>
    <t>4/</t>
  </si>
  <si>
    <t xml:space="preserve">    phòng đào tạo sẽ in lại danh sách mới cho giảng viên.</t>
  </si>
  <si>
    <t xml:space="preserve">  - Đây là danh sách điểm danh tạm thời, sau khi có kết quả xử lý học tập năm 2011 - 2012</t>
  </si>
  <si>
    <t>ĐIỂM</t>
  </si>
  <si>
    <t xml:space="preserve">    BỘ GIÁO DỤC &amp; ĐÀO TẠO</t>
  </si>
  <si>
    <t>DANH SÁCH SINH VIÊN DỰ THI KTHP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</si>
  <si>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</si>
  <si>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</si>
  <si>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</si>
  <si>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</si>
  <si>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</si>
  <si>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</si>
  <si>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HỌC VÀ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</si>
  <si>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</si>
  <si>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</si>
  <si>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</si>
  <si>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</si>
  <si>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</si>
  <si>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</si>
  <si>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 xml:space="preserve">      LẬP BẢNG                         GIÁM THỊ            GIÁM KHẢO 1            GIÁM KHẢO 2                LÃNH ĐẠO KHOA</t>
  </si>
  <si>
    <t xml:space="preserve">  Phạm Ngọc Tĩnh</t>
  </si>
  <si>
    <t>302/1-15-58</t>
  </si>
  <si>
    <t>LỚP MÔN HỌC</t>
  </si>
  <si>
    <t>LỚP SINH HOẠT</t>
  </si>
  <si>
    <t>Khoa</t>
  </si>
  <si>
    <t>Vân</t>
  </si>
  <si>
    <t>Nhi</t>
  </si>
  <si>
    <t>Linh</t>
  </si>
  <si>
    <t>Thảo</t>
  </si>
  <si>
    <t>Quyên</t>
  </si>
  <si>
    <t/>
  </si>
  <si>
    <t>Nợ HP</t>
  </si>
  <si>
    <t>Trần Trung Mai</t>
  </si>
  <si>
    <t xml:space="preserve">      LẬP BẢNG                 GIÁM THỊ            GIÁM KHẢO 1            GIÁM KHẢO 2                TT KHẢO THÍ</t>
  </si>
  <si>
    <t>Giang</t>
  </si>
  <si>
    <t>Hương</t>
  </si>
  <si>
    <t>Vy</t>
  </si>
  <si>
    <t>Long</t>
  </si>
  <si>
    <t>Trung</t>
  </si>
  <si>
    <t>Anh</t>
  </si>
  <si>
    <t>Ly</t>
  </si>
  <si>
    <t>Tâm</t>
  </si>
  <si>
    <t>Tuấn</t>
  </si>
  <si>
    <t>Hà</t>
  </si>
  <si>
    <t>Ngân</t>
  </si>
  <si>
    <t>Ngọc</t>
  </si>
  <si>
    <t>Trang</t>
  </si>
  <si>
    <t>Mai</t>
  </si>
  <si>
    <t>Thương</t>
  </si>
  <si>
    <t>Trần Thị Thu</t>
  </si>
  <si>
    <t>Châu</t>
  </si>
  <si>
    <t>Nguyễn Thị</t>
  </si>
  <si>
    <t>My</t>
  </si>
  <si>
    <t>Phương</t>
  </si>
  <si>
    <t>Bình</t>
  </si>
  <si>
    <t>Dương</t>
  </si>
  <si>
    <t>Lan</t>
  </si>
  <si>
    <t>Trà</t>
  </si>
  <si>
    <t>Nga</t>
  </si>
  <si>
    <t>Huyền</t>
  </si>
  <si>
    <t>Lam</t>
  </si>
  <si>
    <t>Nguyên</t>
  </si>
  <si>
    <t>Phượng</t>
  </si>
  <si>
    <t>Vi</t>
  </si>
  <si>
    <t>Hằng</t>
  </si>
  <si>
    <t>Quỳnh</t>
  </si>
  <si>
    <t>Niê</t>
  </si>
  <si>
    <t>Oanh</t>
  </si>
  <si>
    <t>Thy</t>
  </si>
  <si>
    <t>Trinh</t>
  </si>
  <si>
    <t>Hân</t>
  </si>
  <si>
    <t>Khang</t>
  </si>
  <si>
    <t>Trường</t>
  </si>
  <si>
    <t>Thư</t>
  </si>
  <si>
    <t>Hoài</t>
  </si>
  <si>
    <t>Lộc</t>
  </si>
  <si>
    <t>Như</t>
  </si>
  <si>
    <t>Lê Minh</t>
  </si>
  <si>
    <t>Nguyễn Minh</t>
  </si>
  <si>
    <t>Đại</t>
  </si>
  <si>
    <t>Nguyễn Mai</t>
  </si>
  <si>
    <t>Thùy</t>
  </si>
  <si>
    <t>Tuyến</t>
  </si>
  <si>
    <t>Chi</t>
  </si>
  <si>
    <t>Trần Trung</t>
  </si>
  <si>
    <t>Phạm Ngọc</t>
  </si>
  <si>
    <t>Trần Mỹ</t>
  </si>
  <si>
    <t>Hoàng Anh</t>
  </si>
  <si>
    <t>Hà Kiều</t>
  </si>
  <si>
    <t>Nguyễn Huyền</t>
  </si>
  <si>
    <t>Huỳnh Thị</t>
  </si>
  <si>
    <t>Diểm</t>
  </si>
  <si>
    <t>Nguyễn Thị Ngọc</t>
  </si>
  <si>
    <t>Nguyễn Phi</t>
  </si>
  <si>
    <t>Nguyễn Hà</t>
  </si>
  <si>
    <t>Nguyễn Thị Thảo</t>
  </si>
  <si>
    <t>Phạm Gia</t>
  </si>
  <si>
    <t>Trần Thùy</t>
  </si>
  <si>
    <t>Nguyễn Lệ</t>
  </si>
  <si>
    <t>K28DHD</t>
  </si>
  <si>
    <t>ĐIỂM THI KTHP</t>
  </si>
  <si>
    <t>Đồ án Cá nhân</t>
  </si>
  <si>
    <t>Đồ án nhóm</t>
  </si>
  <si>
    <t>Kiểm Tra Cuối Kỳ</t>
  </si>
  <si>
    <t xml:space="preserve">      GIÁM KHẢO 1                                      GIÁM KHẢO 2                               TRUNG TÂM KHẢO THÍ</t>
  </si>
  <si>
    <t xml:space="preserve">           -405-59</t>
  </si>
  <si>
    <t xml:space="preserve">Thời gian:                      - Ngày                    - Phòng:             - cơ sở:          </t>
  </si>
  <si>
    <t xml:space="preserve">ENG-DTE-LIN152-Suat                       - Ngày                   </t>
  </si>
  <si>
    <t>10/</t>
  </si>
  <si>
    <t>Tòa Nhà F (108)</t>
  </si>
  <si>
    <t>Tòa Nhà F (112/1)</t>
  </si>
  <si>
    <t>Tòa Nhà F (112/2)</t>
  </si>
  <si>
    <t>Tòa Nhà F (201)</t>
  </si>
  <si>
    <t>Hồ Trung</t>
  </si>
  <si>
    <t>K29DHD</t>
  </si>
  <si>
    <t>K29NAB</t>
  </si>
  <si>
    <t>K29NAT</t>
  </si>
  <si>
    <t>K30DHD</t>
  </si>
  <si>
    <t>K30NAB</t>
  </si>
  <si>
    <t>K30NAD</t>
  </si>
  <si>
    <t>K30NAT</t>
  </si>
  <si>
    <t>Chuyển</t>
  </si>
  <si>
    <t>DANH SÁCH SINH VIÊN DỰ THI KTHP 2024-2025</t>
  </si>
  <si>
    <t>ĐẠI HỌC DUY TÂN</t>
  </si>
  <si>
    <t xml:space="preserve">   ĐẠI HỌC DUY TÂN</t>
  </si>
  <si>
    <t>DANH SÁCH SINH VIÊN DỰ THI KTHP 2025-2026</t>
  </si>
  <si>
    <t>30206754944</t>
  </si>
  <si>
    <t>30206263701</t>
  </si>
  <si>
    <t>29204334353</t>
  </si>
  <si>
    <t>29206264520</t>
  </si>
  <si>
    <t>30206264178</t>
  </si>
  <si>
    <t>30216228070</t>
  </si>
  <si>
    <t>30206759188</t>
  </si>
  <si>
    <t>30204655635</t>
  </si>
  <si>
    <t>30206263794</t>
  </si>
  <si>
    <t>30206254322</t>
  </si>
  <si>
    <t>30206258667</t>
  </si>
  <si>
    <t>30206263227</t>
  </si>
  <si>
    <t>30206236041</t>
  </si>
  <si>
    <t>30206254359</t>
  </si>
  <si>
    <t>30206254362</t>
  </si>
  <si>
    <t>30206228994</t>
  </si>
  <si>
    <t>30206552888</t>
  </si>
  <si>
    <t>30206264094</t>
  </si>
  <si>
    <t>30206254370</t>
  </si>
  <si>
    <t>30206232769</t>
  </si>
  <si>
    <t>30209326091</t>
  </si>
  <si>
    <t>30206250607</t>
  </si>
  <si>
    <t>30206254389</t>
  </si>
  <si>
    <t>30204660229</t>
  </si>
  <si>
    <t>30206659619</t>
  </si>
  <si>
    <t>30206836487</t>
  </si>
  <si>
    <t>30206254403</t>
  </si>
  <si>
    <t>30206224821</t>
  </si>
  <si>
    <t>30216232214</t>
  </si>
  <si>
    <t>30206238320</t>
  </si>
  <si>
    <t>30206236061</t>
  </si>
  <si>
    <t>30206249433</t>
  </si>
  <si>
    <t>30216240124</t>
  </si>
  <si>
    <t>30216232675</t>
  </si>
  <si>
    <t>30205124675</t>
  </si>
  <si>
    <t>30206227381</t>
  </si>
  <si>
    <t>30206240499</t>
  </si>
  <si>
    <t>30206247599</t>
  </si>
  <si>
    <t>30206254310</t>
  </si>
  <si>
    <t>30206252648</t>
  </si>
  <si>
    <t>30206254316</t>
  </si>
  <si>
    <t>30206254317</t>
  </si>
  <si>
    <t>30206247568</t>
  </si>
  <si>
    <t>30206226960</t>
  </si>
  <si>
    <t>30216251499</t>
  </si>
  <si>
    <t>30216254353</t>
  </si>
  <si>
    <t>30216254372</t>
  </si>
  <si>
    <t>30206838935</t>
  </si>
  <si>
    <t>30204653547</t>
  </si>
  <si>
    <t>30206251494</t>
  </si>
  <si>
    <t>30204638908</t>
  </si>
  <si>
    <t>30206563468</t>
  </si>
  <si>
    <t>30216248440</t>
  </si>
  <si>
    <t>30206247079</t>
  </si>
  <si>
    <t>30206254286</t>
  </si>
  <si>
    <t>30206231194</t>
  </si>
  <si>
    <t>30206253538</t>
  </si>
  <si>
    <t>30206245756</t>
  </si>
  <si>
    <t>30204320363</t>
  </si>
  <si>
    <t>30206222289</t>
  </si>
  <si>
    <t>30206245962</t>
  </si>
  <si>
    <t>30206249518</t>
  </si>
  <si>
    <t>30204856125</t>
  </si>
  <si>
    <t>30206224554</t>
  </si>
  <si>
    <t>30206264092</t>
  </si>
  <si>
    <t>30206229834</t>
  </si>
  <si>
    <t>30206254418</t>
  </si>
  <si>
    <t>30216254342</t>
  </si>
  <si>
    <t>30206554646</t>
  </si>
  <si>
    <t>30206264168</t>
  </si>
  <si>
    <t>30206239934</t>
  </si>
  <si>
    <t>Võ Thị Phương</t>
  </si>
  <si>
    <t>Phan Thị Thanh</t>
  </si>
  <si>
    <t>Phạm Thị</t>
  </si>
  <si>
    <t>Lâm Tường</t>
  </si>
  <si>
    <t>28206206595</t>
  </si>
  <si>
    <t>28206505797</t>
  </si>
  <si>
    <t>30206338831</t>
  </si>
  <si>
    <t>30206253467</t>
  </si>
  <si>
    <t>30206233142</t>
  </si>
  <si>
    <t>30206228131</t>
  </si>
  <si>
    <t>29203180391</t>
  </si>
  <si>
    <t>30216254336</t>
  </si>
  <si>
    <t>30206254348</t>
  </si>
  <si>
    <t>d365</t>
  </si>
  <si>
    <t>Mai Thị Vân</t>
  </si>
  <si>
    <t>ENG 307 J</t>
  </si>
  <si>
    <t>Đoàn Thị Nhuận</t>
  </si>
  <si>
    <t>Trần Thị Thùy</t>
  </si>
  <si>
    <t>Huỳnh Thị Ngọc</t>
  </si>
  <si>
    <t>Bùi Nhất</t>
  </si>
  <si>
    <t>Dương Ngọc Thanh</t>
  </si>
  <si>
    <t>Trương Thị Diệu</t>
  </si>
  <si>
    <t>Hồ Thị Ngọc</t>
  </si>
  <si>
    <t>Hồ Hạ</t>
  </si>
  <si>
    <t>Hồ Thị Thuý</t>
  </si>
  <si>
    <t>Nguyễn Thị Bảo</t>
  </si>
  <si>
    <t>Phạm Thị Hồng</t>
  </si>
  <si>
    <t>Dư Thị Bảo</t>
  </si>
  <si>
    <t>Phạm Ngọc Yến</t>
  </si>
  <si>
    <t>H Wơn</t>
  </si>
  <si>
    <t>Dương Thị Thu</t>
  </si>
  <si>
    <t>Nguyễn Thị Kim</t>
  </si>
  <si>
    <t>Võ Thị Anh</t>
  </si>
  <si>
    <t>Đặng Trần Minh</t>
  </si>
  <si>
    <t>Thái Nguyễn Anh</t>
  </si>
  <si>
    <t>Nguyễn Bảo Anh</t>
  </si>
  <si>
    <t>Lương Nhị Thương</t>
  </si>
  <si>
    <t>Trần Huỳnh Đan</t>
  </si>
  <si>
    <t>Nguyễn Nữ Châu</t>
  </si>
  <si>
    <t>Đặng Trần Hồng</t>
  </si>
  <si>
    <t>Nguyễn Hồng Lan</t>
  </si>
  <si>
    <t>ENG 307 L</t>
  </si>
  <si>
    <t>Hoàng Thị Như</t>
  </si>
  <si>
    <t>Tôn Nữ Quỳnh</t>
  </si>
  <si>
    <t>Trịnh Vinh</t>
  </si>
  <si>
    <t>Nguyễn Thị Thùy</t>
  </si>
  <si>
    <t>Huỳnh Ngô Thị Hoàng</t>
  </si>
  <si>
    <t>Trần Thị Thuý</t>
  </si>
  <si>
    <t>Nguyễn Thị Thu</t>
  </si>
  <si>
    <t>30206251136</t>
  </si>
  <si>
    <t>30206258660</t>
  </si>
  <si>
    <t>Kiều Gia</t>
  </si>
  <si>
    <t>Phạm Thị Thương</t>
  </si>
  <si>
    <t>Đinh Võ Diệu</t>
  </si>
  <si>
    <t>Mai Nguyễn Duy</t>
  </si>
  <si>
    <t>Phạm Ngọc Diệu</t>
  </si>
  <si>
    <t>Nguyễn Ngọc Thảo</t>
  </si>
  <si>
    <t>Mai Ny Thảo</t>
  </si>
  <si>
    <t>Trần Thị Thanh</t>
  </si>
  <si>
    <t>Dương Vân</t>
  </si>
  <si>
    <t>Trần Nguyễn Yến</t>
  </si>
  <si>
    <t>Võ Lương Tâm</t>
  </si>
  <si>
    <t>Võ Thị Kim</t>
  </si>
  <si>
    <t>Nguyễn Liên Trúc</t>
  </si>
  <si>
    <t>Nguyễn Thị Diễm</t>
  </si>
  <si>
    <t>Bùi Thị Linh</t>
  </si>
  <si>
    <t>Phạm Nguyễn Minh</t>
  </si>
  <si>
    <t>Mai Hoàng Bích</t>
  </si>
  <si>
    <t>Nguyễn Đỗ Thanh</t>
  </si>
  <si>
    <t>Lê Thị Thùy</t>
  </si>
  <si>
    <t>Kiều Thị Mỹ</t>
  </si>
  <si>
    <t>Trương Thị Khánh</t>
  </si>
  <si>
    <t>Phạm Thị Kim</t>
  </si>
  <si>
    <t>Nguyễn Cảnh Tiểu</t>
  </si>
  <si>
    <t>Đào Thị Thanh</t>
  </si>
  <si>
    <t>ENG 307 D</t>
  </si>
  <si>
    <t>Tòa Nhà F (201)-d365-17</t>
  </si>
  <si>
    <t>Tòa Nhà F (108)-d365-17</t>
  </si>
  <si>
    <t>Tòa Nhà F (112/1)-d365-24</t>
  </si>
  <si>
    <t>Tòa Nhà F (112/2)-d365-24</t>
  </si>
  <si>
    <t>(LỚP: ENG 307 (J-L))</t>
  </si>
  <si>
    <t>MÔN :Viết 3* MÃ MÔN:ENG 307</t>
  </si>
  <si>
    <t>Thời gian:15h30 - Ngày 25/05/2026 - Phòng: Tòa Nhà F (108) - cơ sở:  Hòa Khánh Nam</t>
  </si>
  <si>
    <t>ENG-ENG 307-Suat 15h30 - Ngày 25/05/2026</t>
  </si>
  <si>
    <t>Thời gian:15h30 - Ngày 25/05/2026 - Phòng: Tòa Nhà F (112/1) - cơ sở:  Hòa Khánh Nam</t>
  </si>
  <si>
    <t>Thời gian:15h30 - Ngày 25/05/2026 - Phòng: Tòa Nhà F (112/2) - cơ sở:  Hòa Khánh Nam</t>
  </si>
  <si>
    <t>Thời gian:15h30 - Ngày 25/05/2026 - Phòng: Tòa Nhà F (201) - cơ sở:  Hòa Khánh Nam</t>
  </si>
  <si>
    <t>Thi Ghép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</si>
</sst>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41" formatCode="_-* #,##0_-;\-* #,##0_-;_-* &quot;-&quot;_-;_-@_-"/>
    <numFmt numFmtId="43" formatCode="_-* #,##0.00_-;\-* #,##0.00_-;_-* &quot;-&quot;??_-;_-@_-"/>
    <numFmt numFmtId="165" formatCode="&quot;$&quot;#,##0_);[Red]\(&quot;$&quot;#,##0\)"/>
    <numFmt numFmtId="166" formatCode="_(* #,##0.00_);_(* \(#,##0.00\);_(* &quot;-&quot;??_);_(@_)"/>
    <numFmt numFmtId="167" formatCode="&quot;\&quot;#,##0.00;[Red]&quot;\&quot;&quot;\&quot;&quot;\&quot;&quot;\&quot;&quot;\&quot;&quot;\&quot;\-#,##0.00"/>
    <numFmt numFmtId="168" formatCode="&quot;\&quot;#,##0;[Red]&quot;\&quot;&quot;\&quot;\-#,##0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&quot;\&quot;#,##0.00;[Red]&quot;\&quot;\-#,##0.00"/>
    <numFmt numFmtId="179" formatCode="&quot;\&quot;#,##0;[Red]&quot;\&quot;\-#,##0"/>
    <numFmt numFmtId="180" formatCode="_-&quot;$&quot;* #,##0_-;\-&quot;$&quot;* #,##0_-;_-&quot;$&quot;* &quot;-&quot;_-;_-@_-"/>
    <numFmt numFmtId="181" formatCode="_-&quot;$&quot;* #,##0.00_-;\-&quot;$&quot;* #,##0.00_-;_-&quot;$&quot;* &quot;-&quot;??_-;_-@_-"/>
    <numFmt numFmtId="182" formatCode="0.0"/>
    <numFmt numFmtId="183" formatCode="General_)"/>
    <numFmt numFmtId="184" formatCode="_(&quot;£¤&quot;* #,##0_);_(&quot;£¤&quot;* \(#,##0\);_(&quot;£¤&quot;* &quot;-&quot;_);_(@_)"/>
    <numFmt numFmtId="185" formatCode="_(&quot;£¤&quot;* #,##0.00_);_(&quot;£¤&quot;* \(#,##0.00\);_(&quot;£¤&quot;* &quot;-&quot;??_);_(@_)"/>
    <numFmt numFmtId="186" formatCode="0E+00;\趰"/>
    <numFmt numFmtId="187" formatCode="0.0E+00;\趰"/>
    <numFmt numFmtId="188" formatCode="0.00E+00;\许"/>
    <numFmt numFmtId="189" formatCode="0.00E+00;\趰"/>
    <numFmt numFmtId="190" formatCode="_-&quot;£&quot;* #,##0_-;\-&quot;£&quot;* #,##0_-;_-&quot;£&quot;* &quot;-&quot;_-;_-@_-"/>
    <numFmt numFmtId="191" formatCode="0.000"/>
    <numFmt numFmtId="192" formatCode="0.0##"/>
    <numFmt numFmtId="193" formatCode="&quot;$&quot;#,##0_);\(&quot;$&quot;#,##0\)"/>
    <numFmt numFmtId="194" formatCode="#,##0\ &quot;$&quot;_);[Red]\(#,##0\ &quot;$&quot;\)"/>
    <numFmt numFmtId="195" formatCode="_-&quot;£&quot;* #,##0.00_-;\-&quot;£&quot;* #,##0.00_-;_-&quot;£&quot;* &quot;-&quot;??_-;_-@_-"/>
  </numFmts>
  <fonts count="22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11"/>
      <color indexed="8"/>
      <name val="Calibri"/>
      <family val="2"/>
    </font>
    <font>
      <sz val="7"/>
      <name val="Tahoma"/>
      <family val="2"/>
    </font>
    <font>
      <sz val="8"/>
      <name val="Tahoma"/>
      <family val="2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b/>
      <sz val="8"/>
      <name val="Tahoma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Times New Roman"/>
      <family val="1"/>
      <charset val="163"/>
    </font>
    <font>
      <b/>
      <sz val="8"/>
      <color indexed="8"/>
      <name val="Times New Roman"/>
      <family val="1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sz val="11"/>
      <color indexed="20"/>
      <name val="Arial"/>
      <family val="2"/>
    </font>
    <font>
      <b/>
      <sz val="11"/>
      <color indexed="52"/>
      <name val="Arial"/>
      <family val="2"/>
    </font>
    <font>
      <b/>
      <sz val="11"/>
      <color indexed="9"/>
      <name val="Arial"/>
      <family val="2"/>
    </font>
    <font>
      <i/>
      <sz val="11"/>
      <color indexed="63"/>
      <name val="Arial"/>
      <family val="2"/>
    </font>
    <font>
      <sz val="11"/>
      <color indexed="17"/>
      <name val="Arial"/>
      <family val="2"/>
    </font>
    <font>
      <b/>
      <sz val="15"/>
      <color indexed="22"/>
      <name val="Arial"/>
      <family val="2"/>
    </font>
    <font>
      <b/>
      <sz val="13"/>
      <color indexed="22"/>
      <name val="Arial"/>
      <family val="2"/>
    </font>
    <font>
      <b/>
      <sz val="11"/>
      <color indexed="22"/>
      <name val="Arial"/>
      <family val="2"/>
    </font>
    <font>
      <sz val="11"/>
      <color indexed="22"/>
      <name val="Arial"/>
      <family val="2"/>
    </font>
    <font>
      <sz val="11"/>
      <color indexed="52"/>
      <name val="Arial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1"/>
      <color indexed="8"/>
      <name val="Tahoma"/>
      <family val="2"/>
    </font>
    <font>
      <b/>
      <sz val="11"/>
      <color indexed="23"/>
      <name val="Arial"/>
      <family val="2"/>
    </font>
    <font>
      <b/>
      <sz val="18"/>
      <color indexed="22"/>
      <name val="Times New Roman"/>
      <family val="2"/>
    </font>
    <font>
      <sz val="11"/>
      <color indexed="10"/>
      <name val="Arial"/>
      <family val="2"/>
    </font>
    <font>
      <sz val="11"/>
      <color indexed="9"/>
      <name val="Calibri"/>
      <family val="2"/>
    </font>
    <font>
      <sz val="11"/>
      <color indexed="9"/>
      <name val="Times New Roman"/>
      <family val="2"/>
    </font>
    <font>
      <sz val="11"/>
      <color indexed="20"/>
      <name val="Calibri"/>
      <family val="2"/>
    </font>
    <font>
      <sz val="11"/>
      <color indexed="20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Times New Roman"/>
      <family val="2"/>
    </font>
    <font>
      <sz val="10"/>
      <name val="MS Sans Serif"/>
      <family val="2"/>
      <charset val="1"/>
    </font>
    <font>
      <i/>
      <sz val="11"/>
      <color indexed="63"/>
      <name val="Calibri"/>
      <family val="2"/>
    </font>
    <font>
      <i/>
      <sz val="11"/>
      <color indexed="23"/>
      <name val="Times New Roman"/>
      <family val="2"/>
    </font>
    <font>
      <sz val="11"/>
      <color indexed="17"/>
      <name val="Calibri"/>
      <family val="2"/>
    </font>
    <font>
      <sz val="11"/>
      <color indexed="17"/>
      <name val="Times New Roman"/>
      <family val="2"/>
    </font>
    <font>
      <b/>
      <sz val="15"/>
      <color indexed="22"/>
      <name val="Calibri"/>
      <family val="2"/>
    </font>
    <font>
      <b/>
      <sz val="13"/>
      <color indexed="22"/>
      <name val="Calibri"/>
      <family val="2"/>
    </font>
    <font>
      <b/>
      <sz val="11"/>
      <color indexed="22"/>
      <name val="Calibri"/>
      <family val="2"/>
    </font>
    <font>
      <b/>
      <sz val="11"/>
      <color indexed="56"/>
      <name val="Times New Roman"/>
      <family val="2"/>
    </font>
    <font>
      <b/>
      <sz val="18"/>
      <name val="Arial"/>
      <family val="2"/>
    </font>
    <font>
      <u/>
      <sz val="11"/>
      <color indexed="30"/>
      <name val="Calibri"/>
      <family val="2"/>
    </font>
    <font>
      <sz val="11"/>
      <color indexed="52"/>
      <name val="Calibri"/>
      <family val="2"/>
    </font>
    <font>
      <sz val="11"/>
      <color indexed="52"/>
      <name val="Times New Roman"/>
      <family val="2"/>
    </font>
    <font>
      <sz val="11"/>
      <color indexed="19"/>
      <name val="Calibri"/>
      <family val="2"/>
    </font>
    <font>
      <sz val="11"/>
      <color indexed="60"/>
      <name val="Times New Roman"/>
      <family val="2"/>
    </font>
    <font>
      <sz val="11"/>
      <name val="VNtimes new roman"/>
      <family val="2"/>
    </font>
    <font>
      <b/>
      <sz val="11"/>
      <color indexed="23"/>
      <name val="Calibri"/>
      <family val="2"/>
    </font>
    <font>
      <b/>
      <sz val="11"/>
      <color indexed="63"/>
      <name val="Times New Roman"/>
      <family val="2"/>
    </font>
    <font>
      <b/>
      <sz val="18"/>
      <color indexed="22"/>
      <name val="Cambri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0"/>
      <name val="Times New Roman"/>
      <family val="2"/>
    </font>
    <font>
      <b/>
      <sz val="12"/>
      <name val="Arial"/>
      <family val="2"/>
    </font>
    <font>
      <sz val="11"/>
      <color indexed="22"/>
      <name val="Calibri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color indexed="8"/>
      <name val="Times New Roman"/>
      <family val="1"/>
    </font>
    <font>
      <sz val="10"/>
      <name val="Arial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1"/>
      <color indexed="8"/>
      <name val="Calibri"/>
      <family val="2"/>
      <charset val="163"/>
    </font>
    <font>
      <u/>
      <sz val="10"/>
      <color indexed="12"/>
      <name val="Arial"/>
      <family val="2"/>
    </font>
    <font>
      <sz val="12"/>
      <name val=".VnTime"/>
      <family val="1"/>
    </font>
    <font>
      <sz val="11"/>
      <color indexed="32"/>
      <name val="VNI-Times"/>
    </font>
    <font>
      <sz val="10"/>
      <name val=".VnTime"/>
      <family val="2"/>
    </font>
    <font>
      <sz val="10"/>
      <color theme="1"/>
      <name val="Times New Roman"/>
      <family val="1"/>
    </font>
    <font>
      <sz val="10"/>
      <name val="Arial"/>
      <family val="2"/>
    </font>
    <font>
      <sz val="11"/>
      <color indexed="8"/>
      <name val="Arial"/>
      <family val="2"/>
      <charset val="163"/>
    </font>
    <font>
      <sz val="11"/>
      <color indexed="9"/>
      <name val="Arial"/>
      <family val="2"/>
      <charset val="163"/>
    </font>
    <font>
      <sz val="11"/>
      <color indexed="20"/>
      <name val="Arial"/>
      <family val="2"/>
      <charset val="163"/>
    </font>
    <font>
      <b/>
      <sz val="11"/>
      <color indexed="52"/>
      <name val="Arial"/>
      <family val="2"/>
      <charset val="163"/>
    </font>
    <font>
      <b/>
      <sz val="11"/>
      <color indexed="9"/>
      <name val="Arial"/>
      <family val="2"/>
      <charset val="163"/>
    </font>
    <font>
      <i/>
      <sz val="11"/>
      <color indexed="63"/>
      <name val="Arial"/>
      <family val="2"/>
      <charset val="163"/>
    </font>
    <font>
      <sz val="11"/>
      <color indexed="17"/>
      <name val="Arial"/>
      <family val="2"/>
      <charset val="163"/>
    </font>
    <font>
      <b/>
      <sz val="11"/>
      <color indexed="22"/>
      <name val="Arial"/>
      <family val="2"/>
      <charset val="163"/>
    </font>
    <font>
      <b/>
      <sz val="11"/>
      <color indexed="54"/>
      <name val="Calibri"/>
      <family val="2"/>
    </font>
    <font>
      <b/>
      <sz val="18"/>
      <name val="Arial"/>
      <family val="2"/>
    </font>
    <font>
      <b/>
      <sz val="12"/>
      <name val="Arial"/>
      <family val="2"/>
    </font>
    <font>
      <u/>
      <sz val="11"/>
      <color indexed="12"/>
      <name val="Calibri"/>
      <family val="2"/>
    </font>
    <font>
      <sz val="11"/>
      <color indexed="22"/>
      <name val="Arial"/>
      <family val="2"/>
      <charset val="163"/>
    </font>
    <font>
      <sz val="11"/>
      <color indexed="52"/>
      <name val="Arial"/>
      <family val="2"/>
      <charset val="163"/>
    </font>
    <font>
      <sz val="10"/>
      <name val="MS Sans Serif"/>
      <family val="2"/>
    </font>
    <font>
      <sz val="11"/>
      <color indexed="19"/>
      <name val="Arial"/>
      <family val="2"/>
      <charset val="163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b/>
      <sz val="11"/>
      <color indexed="23"/>
      <name val="Arial"/>
      <family val="2"/>
      <charset val="163"/>
    </font>
    <font>
      <b/>
      <sz val="18"/>
      <color indexed="22"/>
      <name val="Times New Roman"/>
      <family val="2"/>
      <charset val="163"/>
    </font>
    <font>
      <sz val="11"/>
      <color indexed="10"/>
      <name val="Arial"/>
      <family val="2"/>
      <charset val="163"/>
    </font>
    <font>
      <sz val="11"/>
      <color theme="1"/>
      <name val="Arial"/>
      <family val="2"/>
      <charset val="163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0"/>
      <color rgb="FFFF0000"/>
      <name val="Times New Roman"/>
      <family val="1"/>
    </font>
    <font>
      <sz val="10"/>
      <color theme="0"/>
      <name val="Times New Roman"/>
      <family val="1"/>
    </font>
    <font>
      <sz val="10"/>
      <name val="Arial"/>
      <family val="2"/>
      <charset val="163"/>
    </font>
    <font>
      <sz val="12"/>
      <color theme="1"/>
      <name val="Times New Roman"/>
      <family val="2"/>
      <charset val="163"/>
    </font>
    <font>
      <sz val="11"/>
      <color theme="1"/>
      <name val="Arial"/>
      <family val="2"/>
    </font>
    <font>
      <sz val="8"/>
      <name val="Times New Roman"/>
      <family val="1"/>
      <charset val="163"/>
    </font>
    <font>
      <sz val="10"/>
      <name val="Arial"/>
      <family val="2"/>
      <charset val="163"/>
    </font>
    <font>
      <sz val="11"/>
      <color theme="1"/>
      <name val="Calibri"/>
      <family val="2"/>
      <charset val="163"/>
    </font>
    <font>
      <sz val="10"/>
      <name val="Arial"/>
      <family val="2"/>
    </font>
    <font>
      <sz val="7"/>
      <name val="Times New Roman"/>
      <family val="1"/>
    </font>
    <font>
      <b/>
      <sz val="10"/>
      <color theme="1"/>
      <name val="Times New Roman"/>
      <family val="1"/>
    </font>
    <font>
      <sz val="8"/>
      <color theme="1"/>
      <name val="Calibri"/>
      <family val="2"/>
      <scheme val="minor"/>
    </font>
  </fonts>
  <fills count="6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62"/>
        <bgColor indexed="56"/>
      </patternFill>
    </fill>
    <fill>
      <patternFill patternType="solid">
        <fgColor indexed="60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59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6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6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4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03">
    <xf numFmtId="0" fontId="0" fillId="0" borderId="0"/>
    <xf numFmtId="167" fontId="12" fillId="0" borderId="0" applyFont="0" applyFill="0" applyBorder="0" applyAlignment="0" applyProtection="0"/>
    <xf numFmtId="0" fontId="28" fillId="0" borderId="0" applyFont="0" applyFill="0" applyBorder="0" applyAlignment="0" applyProtection="0"/>
    <xf numFmtId="168" fontId="12" fillId="0" borderId="0" applyFont="0" applyFill="0" applyBorder="0" applyAlignment="0" applyProtection="0"/>
    <xf numFmtId="40" fontId="28" fillId="0" borderId="0" applyFont="0" applyFill="0" applyBorder="0" applyAlignment="0" applyProtection="0"/>
    <xf numFmtId="38" fontId="28" fillId="0" borderId="0" applyFont="0" applyFill="0" applyBorder="0" applyAlignment="0" applyProtection="0"/>
    <xf numFmtId="41" fontId="29" fillId="0" borderId="0" applyFont="0" applyFill="0" applyBorder="0" applyAlignment="0" applyProtection="0"/>
    <xf numFmtId="9" fontId="74" fillId="0" borderId="0" applyFont="0" applyFill="0" applyBorder="0" applyAlignment="0" applyProtection="0"/>
    <xf numFmtId="0" fontId="30" fillId="0" borderId="0"/>
    <xf numFmtId="183" fontId="51" fillId="0" borderId="0"/>
    <xf numFmtId="0" fontId="31" fillId="2" borderId="0"/>
    <xf numFmtId="0" fontId="32" fillId="2" borderId="0"/>
    <xf numFmtId="0" fontId="83" fillId="7" borderId="0" applyNumberFormat="0" applyBorder="0" applyAlignment="0" applyProtection="0"/>
    <xf numFmtId="0" fontId="83" fillId="8" borderId="0" applyNumberFormat="0" applyBorder="0" applyAlignment="0" applyProtection="0"/>
    <xf numFmtId="0" fontId="83" fillId="9" borderId="0" applyNumberFormat="0" applyBorder="0" applyAlignment="0" applyProtection="0"/>
    <xf numFmtId="0" fontId="83" fillId="10" borderId="0" applyNumberFormat="0" applyBorder="0" applyAlignment="0" applyProtection="0"/>
    <xf numFmtId="0" fontId="83" fillId="11" borderId="0" applyNumberFormat="0" applyBorder="0" applyAlignment="0" applyProtection="0"/>
    <xf numFmtId="0" fontId="83" fillId="12" borderId="0" applyNumberFormat="0" applyBorder="0" applyAlignment="0" applyProtection="0"/>
    <xf numFmtId="0" fontId="33" fillId="2" borderId="0"/>
    <xf numFmtId="184" fontId="53" fillId="0" borderId="0" applyFont="0" applyFill="0" applyBorder="0" applyAlignment="0" applyProtection="0"/>
    <xf numFmtId="185" fontId="53" fillId="0" borderId="0" applyFont="0" applyFill="0" applyBorder="0" applyAlignment="0" applyProtection="0"/>
    <xf numFmtId="0" fontId="34" fillId="0" borderId="0">
      <alignment wrapText="1"/>
    </xf>
    <xf numFmtId="0" fontId="83" fillId="13" borderId="0" applyNumberFormat="0" applyBorder="0" applyAlignment="0" applyProtection="0"/>
    <xf numFmtId="0" fontId="83" fillId="14" borderId="0" applyNumberFormat="0" applyBorder="0" applyAlignment="0" applyProtection="0"/>
    <xf numFmtId="0" fontId="83" fillId="15" borderId="0" applyNumberFormat="0" applyBorder="0" applyAlignment="0" applyProtection="0"/>
    <xf numFmtId="0" fontId="83" fillId="16" borderId="0" applyNumberFormat="0" applyBorder="0" applyAlignment="0" applyProtection="0"/>
    <xf numFmtId="0" fontId="83" fillId="17" borderId="0" applyNumberFormat="0" applyBorder="0" applyAlignment="0" applyProtection="0"/>
    <xf numFmtId="0" fontId="83" fillId="18" borderId="0" applyNumberFormat="0" applyBorder="0" applyAlignment="0" applyProtection="0"/>
    <xf numFmtId="0" fontId="84" fillId="19" borderId="0" applyNumberFormat="0" applyBorder="0" applyAlignment="0" applyProtection="0"/>
    <xf numFmtId="0" fontId="84" fillId="20" borderId="0" applyNumberFormat="0" applyBorder="0" applyAlignment="0" applyProtection="0"/>
    <xf numFmtId="0" fontId="84" fillId="21" borderId="0" applyNumberFormat="0" applyBorder="0" applyAlignment="0" applyProtection="0"/>
    <xf numFmtId="0" fontId="84" fillId="22" borderId="0" applyNumberFormat="0" applyBorder="0" applyAlignment="0" applyProtection="0"/>
    <xf numFmtId="0" fontId="84" fillId="23" borderId="0" applyNumberFormat="0" applyBorder="0" applyAlignment="0" applyProtection="0"/>
    <xf numFmtId="0" fontId="84" fillId="24" borderId="0" applyNumberFormat="0" applyBorder="0" applyAlignment="0" applyProtection="0"/>
    <xf numFmtId="0" fontId="84" fillId="25" borderId="0" applyNumberFormat="0" applyBorder="0" applyAlignment="0" applyProtection="0"/>
    <xf numFmtId="0" fontId="84" fillId="26" borderId="0" applyNumberFormat="0" applyBorder="0" applyAlignment="0" applyProtection="0"/>
    <xf numFmtId="0" fontId="84" fillId="27" borderId="0" applyNumberFormat="0" applyBorder="0" applyAlignment="0" applyProtection="0"/>
    <xf numFmtId="0" fontId="84" fillId="28" borderId="0" applyNumberFormat="0" applyBorder="0" applyAlignment="0" applyProtection="0"/>
    <xf numFmtId="0" fontId="84" fillId="29" borderId="0" applyNumberFormat="0" applyBorder="0" applyAlignment="0" applyProtection="0"/>
    <xf numFmtId="0" fontId="84" fillId="30" borderId="0" applyNumberFormat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6" fontId="54" fillId="0" borderId="0" applyFont="0" applyFill="0" applyBorder="0" applyAlignment="0" applyProtection="0"/>
    <xf numFmtId="182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7" fontId="5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8" fontId="54" fillId="0" borderId="0" applyFont="0" applyFill="0" applyBorder="0" applyAlignment="0" applyProtection="0"/>
    <xf numFmtId="191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9" fontId="54" fillId="0" borderId="0" applyFont="0" applyFill="0" applyBorder="0" applyAlignment="0" applyProtection="0"/>
    <xf numFmtId="0" fontId="85" fillId="31" borderId="0" applyNumberFormat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35" fillId="0" borderId="0"/>
    <xf numFmtId="0" fontId="75" fillId="0" borderId="0"/>
    <xf numFmtId="0" fontId="35" fillId="0" borderId="0"/>
    <xf numFmtId="37" fontId="55" fillId="0" borderId="0"/>
    <xf numFmtId="0" fontId="56" fillId="0" borderId="0"/>
    <xf numFmtId="0" fontId="12" fillId="0" borderId="0" applyFill="0" applyBorder="0" applyAlignment="0"/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0" fontId="86" fillId="32" borderId="33" applyNumberFormat="0" applyAlignment="0" applyProtection="0"/>
    <xf numFmtId="0" fontId="57" fillId="0" borderId="0"/>
    <xf numFmtId="0" fontId="87" fillId="33" borderId="34" applyNumberFormat="0" applyAlignment="0" applyProtection="0"/>
    <xf numFmtId="166" fontId="25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66" fillId="0" borderId="0" applyFont="0" applyFill="0" applyBorder="0" applyAlignment="0" applyProtection="0"/>
    <xf numFmtId="171" fontId="36" fillId="0" borderId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3" fontId="36" fillId="0" borderId="0"/>
    <xf numFmtId="0" fontId="12" fillId="0" borderId="0" applyFont="0" applyFill="0" applyBorder="0" applyAlignment="0" applyProtection="0"/>
    <xf numFmtId="174" fontId="36" fillId="0" borderId="0"/>
    <xf numFmtId="0" fontId="12" fillId="0" borderId="0" applyFill="0" applyBorder="0" applyAlignment="0"/>
    <xf numFmtId="0" fontId="12" fillId="0" borderId="0" applyFill="0" applyBorder="0" applyAlignment="0"/>
    <xf numFmtId="0" fontId="88" fillId="0" borderId="0" applyNumberFormat="0" applyFill="0" applyBorder="0" applyAlignment="0" applyProtection="0"/>
    <xf numFmtId="2" fontId="12" fillId="0" borderId="0" applyFont="0" applyFill="0" applyBorder="0" applyAlignment="0" applyProtection="0"/>
    <xf numFmtId="0" fontId="89" fillId="34" borderId="0" applyNumberFormat="0" applyBorder="0" applyAlignment="0" applyProtection="0"/>
    <xf numFmtId="38" fontId="27" fillId="2" borderId="0" applyNumberFormat="0" applyBorder="0" applyAlignment="0" applyProtection="0"/>
    <xf numFmtId="38" fontId="27" fillId="2" borderId="0" applyNumberFormat="0" applyBorder="0" applyAlignment="0" applyProtection="0"/>
    <xf numFmtId="0" fontId="58" fillId="0" borderId="0">
      <alignment horizontal="left"/>
    </xf>
    <xf numFmtId="0" fontId="37" fillId="0" borderId="1" applyNumberFormat="0" applyAlignment="0" applyProtection="0">
      <alignment horizontal="left" vertical="center"/>
    </xf>
    <xf numFmtId="0" fontId="37" fillId="0" borderId="2">
      <alignment horizontal="left" vertical="center"/>
    </xf>
    <xf numFmtId="0" fontId="90" fillId="0" borderId="35" applyNumberFormat="0" applyFill="0" applyAlignment="0" applyProtection="0"/>
    <xf numFmtId="0" fontId="38" fillId="0" borderId="0" applyNumberFormat="0" applyFill="0" applyBorder="0" applyAlignment="0" applyProtection="0"/>
    <xf numFmtId="0" fontId="91" fillId="0" borderId="36" applyNumberFormat="0" applyFill="0" applyAlignment="0" applyProtection="0"/>
    <xf numFmtId="0" fontId="37" fillId="0" borderId="0" applyNumberFormat="0" applyFill="0" applyBorder="0" applyAlignment="0" applyProtection="0"/>
    <xf numFmtId="0" fontId="92" fillId="0" borderId="37" applyNumberFormat="0" applyFill="0" applyAlignment="0" applyProtection="0"/>
    <xf numFmtId="0" fontId="92" fillId="0" borderId="0" applyNumberFormat="0" applyFill="0" applyBorder="0" applyAlignment="0" applyProtection="0"/>
    <xf numFmtId="0" fontId="38" fillId="0" borderId="0" applyProtection="0"/>
    <xf numFmtId="0" fontId="38" fillId="0" borderId="0" applyProtection="0"/>
    <xf numFmtId="0" fontId="37" fillId="0" borderId="0" applyProtection="0"/>
    <xf numFmtId="0" fontId="37" fillId="0" borderId="0" applyProtection="0"/>
    <xf numFmtId="0" fontId="93" fillId="35" borderId="33" applyNumberFormat="0" applyAlignment="0" applyProtection="0"/>
    <xf numFmtId="10" fontId="27" fillId="3" borderId="3" applyNumberFormat="0" applyBorder="0" applyAlignment="0" applyProtection="0"/>
    <xf numFmtId="10" fontId="27" fillId="3" borderId="3" applyNumberFormat="0" applyBorder="0" applyAlignment="0" applyProtection="0"/>
    <xf numFmtId="0" fontId="76" fillId="0" borderId="0"/>
    <xf numFmtId="0" fontId="12" fillId="0" borderId="0" applyFill="0" applyBorder="0" applyAlignment="0"/>
    <xf numFmtId="0" fontId="12" fillId="0" borderId="0" applyFill="0" applyBorder="0" applyAlignment="0"/>
    <xf numFmtId="0" fontId="94" fillId="0" borderId="38" applyNumberFormat="0" applyFill="0" applyAlignment="0" applyProtection="0"/>
    <xf numFmtId="38" fontId="39" fillId="0" borderId="0" applyFont="0" applyFill="0" applyBorder="0" applyAlignment="0" applyProtection="0"/>
    <xf numFmtId="40" fontId="39" fillId="0" borderId="0" applyFont="0" applyFill="0" applyBorder="0" applyAlignment="0" applyProtection="0"/>
    <xf numFmtId="0" fontId="59" fillId="0" borderId="4"/>
    <xf numFmtId="190" fontId="12" fillId="0" borderId="5"/>
    <xf numFmtId="175" fontId="39" fillId="0" borderId="0" applyFont="0" applyFill="0" applyBorder="0" applyAlignment="0" applyProtection="0"/>
    <xf numFmtId="176" fontId="39" fillId="0" borderId="0" applyFont="0" applyFill="0" applyBorder="0" applyAlignment="0" applyProtection="0"/>
    <xf numFmtId="0" fontId="40" fillId="0" borderId="0" applyNumberFormat="0" applyFont="0" applyFill="0" applyAlignment="0"/>
    <xf numFmtId="0" fontId="95" fillId="36" borderId="0" applyNumberFormat="0" applyBorder="0" applyAlignment="0" applyProtection="0"/>
    <xf numFmtId="0" fontId="14" fillId="0" borderId="0"/>
    <xf numFmtId="37" fontId="41" fillId="0" borderId="0"/>
    <xf numFmtId="177" fontId="42" fillId="0" borderId="0"/>
    <xf numFmtId="0" fontId="12" fillId="0" borderId="0"/>
    <xf numFmtId="0" fontId="12" fillId="0" borderId="0"/>
    <xf numFmtId="0" fontId="25" fillId="0" borderId="0"/>
    <xf numFmtId="0" fontId="83" fillId="0" borderId="0"/>
    <xf numFmtId="0" fontId="25" fillId="0" borderId="0"/>
    <xf numFmtId="0" fontId="77" fillId="0" borderId="0"/>
    <xf numFmtId="0" fontId="12" fillId="0" borderId="0"/>
    <xf numFmtId="0" fontId="83" fillId="0" borderId="0"/>
    <xf numFmtId="0" fontId="83" fillId="0" borderId="0"/>
    <xf numFmtId="0" fontId="11" fillId="0" borderId="0"/>
    <xf numFmtId="0" fontId="83" fillId="0" borderId="0"/>
    <xf numFmtId="0" fontId="83" fillId="0" borderId="0"/>
    <xf numFmtId="0" fontId="96" fillId="0" borderId="0"/>
    <xf numFmtId="0" fontId="53" fillId="0" borderId="0"/>
    <xf numFmtId="0" fontId="9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2" fillId="0" borderId="0"/>
    <xf numFmtId="0" fontId="78" fillId="0" borderId="0"/>
    <xf numFmtId="0" fontId="54" fillId="0" borderId="0"/>
    <xf numFmtId="0" fontId="66" fillId="37" borderId="39" applyNumberFormat="0" applyFont="0" applyAlignment="0" applyProtection="0"/>
    <xf numFmtId="0" fontId="97" fillId="32" borderId="40" applyNumberFormat="0" applyAlignment="0" applyProtection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39" fillId="0" borderId="6" applyNumberFormat="0" applyBorder="0"/>
    <xf numFmtId="0" fontId="12" fillId="0" borderId="0" applyFill="0" applyBorder="0" applyAlignment="0"/>
    <xf numFmtId="0" fontId="12" fillId="0" borderId="0" applyFill="0" applyBorder="0" applyAlignment="0"/>
    <xf numFmtId="0" fontId="39" fillId="0" borderId="0" applyNumberFormat="0" applyFont="0" applyFill="0" applyBorder="0" applyAlignment="0" applyProtection="0">
      <alignment horizontal="left"/>
    </xf>
    <xf numFmtId="15" fontId="39" fillId="0" borderId="0" applyFont="0" applyFill="0" applyBorder="0" applyAlignment="0" applyProtection="0"/>
    <xf numFmtId="4" fontId="39" fillId="0" borderId="0" applyFont="0" applyFill="0" applyBorder="0" applyAlignment="0" applyProtection="0"/>
    <xf numFmtId="0" fontId="60" fillId="0" borderId="4">
      <alignment horizontal="center"/>
    </xf>
    <xf numFmtId="3" fontId="39" fillId="0" borderId="0" applyFont="0" applyFill="0" applyBorder="0" applyAlignment="0" applyProtection="0"/>
    <xf numFmtId="0" fontId="39" fillId="4" borderId="0" applyNumberFormat="0" applyFont="0" applyBorder="0" applyAlignment="0" applyProtection="0"/>
    <xf numFmtId="3" fontId="44" fillId="0" borderId="0"/>
    <xf numFmtId="0" fontId="61" fillId="0" borderId="0"/>
    <xf numFmtId="0" fontId="59" fillId="0" borderId="0"/>
    <xf numFmtId="49" fontId="43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98" fillId="0" borderId="0" applyNumberFormat="0" applyFill="0" applyBorder="0" applyAlignment="0" applyProtection="0"/>
    <xf numFmtId="0" fontId="99" fillId="0" borderId="41" applyNumberFormat="0" applyFill="0" applyAlignment="0" applyProtection="0"/>
    <xf numFmtId="0" fontId="12" fillId="0" borderId="7" applyNumberFormat="0" applyFont="0" applyFill="0" applyAlignment="0" applyProtection="0"/>
    <xf numFmtId="0" fontId="100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40" fontId="45" fillId="0" borderId="0" applyFont="0" applyFill="0" applyBorder="0" applyAlignment="0" applyProtection="0"/>
    <xf numFmtId="38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47" fillId="0" borderId="0"/>
    <xf numFmtId="0" fontId="40" fillId="0" borderId="0"/>
    <xf numFmtId="41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8" fontId="48" fillId="0" borderId="0" applyFont="0" applyFill="0" applyBorder="0" applyAlignment="0" applyProtection="0"/>
    <xf numFmtId="179" fontId="48" fillId="0" borderId="0" applyFont="0" applyFill="0" applyBorder="0" applyAlignment="0" applyProtection="0"/>
    <xf numFmtId="0" fontId="49" fillId="0" borderId="0"/>
    <xf numFmtId="0" fontId="50" fillId="0" borderId="0"/>
    <xf numFmtId="180" fontId="26" fillId="0" borderId="0" applyFont="0" applyFill="0" applyBorder="0" applyAlignment="0" applyProtection="0"/>
    <xf numFmtId="165" fontId="51" fillId="0" borderId="0" applyFont="0" applyFill="0" applyBorder="0" applyAlignment="0" applyProtection="0"/>
    <xf numFmtId="181" fontId="26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3" fillId="0" borderId="0">
      <alignment vertical="center"/>
    </xf>
    <xf numFmtId="0" fontId="83" fillId="0" borderId="0"/>
    <xf numFmtId="0" fontId="107" fillId="0" borderId="0"/>
    <xf numFmtId="0" fontId="108" fillId="0" borderId="0"/>
    <xf numFmtId="0" fontId="12" fillId="0" borderId="0"/>
    <xf numFmtId="0" fontId="12" fillId="0" borderId="0"/>
    <xf numFmtId="0" fontId="109" fillId="0" borderId="0"/>
    <xf numFmtId="0" fontId="31" fillId="41" borderId="0"/>
    <xf numFmtId="0" fontId="32" fillId="41" borderId="0"/>
    <xf numFmtId="0" fontId="66" fillId="42" borderId="0" applyNumberFormat="0" applyBorder="0" applyAlignment="0" applyProtection="0"/>
    <xf numFmtId="0" fontId="77" fillId="43" borderId="0" applyNumberFormat="0" applyBorder="0" applyAlignment="0" applyProtection="0"/>
    <xf numFmtId="0" fontId="66" fillId="44" borderId="0" applyNumberFormat="0" applyBorder="0" applyAlignment="0" applyProtection="0"/>
    <xf numFmtId="0" fontId="77" fillId="45" borderId="0" applyNumberFormat="0" applyBorder="0" applyAlignment="0" applyProtection="0"/>
    <xf numFmtId="0" fontId="66" fillId="46" borderId="0" applyNumberFormat="0" applyBorder="0" applyAlignment="0" applyProtection="0"/>
    <xf numFmtId="0" fontId="77" fillId="47" borderId="0" applyNumberFormat="0" applyBorder="0" applyAlignment="0" applyProtection="0"/>
    <xf numFmtId="0" fontId="66" fillId="42" borderId="0" applyNumberFormat="0" applyBorder="0" applyAlignment="0" applyProtection="0"/>
    <xf numFmtId="0" fontId="77" fillId="48" borderId="0" applyNumberFormat="0" applyBorder="0" applyAlignment="0" applyProtection="0"/>
    <xf numFmtId="0" fontId="66" fillId="49" borderId="0" applyNumberFormat="0" applyBorder="0" applyAlignment="0" applyProtection="0"/>
    <xf numFmtId="0" fontId="77" fillId="49" borderId="0" applyNumberFormat="0" applyBorder="0" applyAlignment="0" applyProtection="0"/>
    <xf numFmtId="0" fontId="66" fillId="44" borderId="0" applyNumberFormat="0" applyBorder="0" applyAlignment="0" applyProtection="0"/>
    <xf numFmtId="0" fontId="77" fillId="44" borderId="0" applyNumberFormat="0" applyBorder="0" applyAlignment="0" applyProtection="0"/>
    <xf numFmtId="0" fontId="33" fillId="41" borderId="0"/>
    <xf numFmtId="0" fontId="66" fillId="50" borderId="0" applyNumberFormat="0" applyBorder="0" applyAlignment="0" applyProtection="0"/>
    <xf numFmtId="0" fontId="77" fillId="51" borderId="0" applyNumberFormat="0" applyBorder="0" applyAlignment="0" applyProtection="0"/>
    <xf numFmtId="0" fontId="66" fillId="53" borderId="0" applyNumberFormat="0" applyBorder="0" applyAlignment="0" applyProtection="0"/>
    <xf numFmtId="0" fontId="77" fillId="53" borderId="0" applyNumberFormat="0" applyBorder="0" applyAlignment="0" applyProtection="0"/>
    <xf numFmtId="0" fontId="66" fillId="54" borderId="0" applyNumberFormat="0" applyBorder="0" applyAlignment="0" applyProtection="0"/>
    <xf numFmtId="0" fontId="77" fillId="55" borderId="0" applyNumberFormat="0" applyBorder="0" applyAlignment="0" applyProtection="0"/>
    <xf numFmtId="0" fontId="66" fillId="50" borderId="0" applyNumberFormat="0" applyBorder="0" applyAlignment="0" applyProtection="0"/>
    <xf numFmtId="0" fontId="77" fillId="48" borderId="0" applyNumberFormat="0" applyBorder="0" applyAlignment="0" applyProtection="0"/>
    <xf numFmtId="0" fontId="66" fillId="51" borderId="0" applyNumberFormat="0" applyBorder="0" applyAlignment="0" applyProtection="0"/>
    <xf numFmtId="0" fontId="77" fillId="51" borderId="0" applyNumberFormat="0" applyBorder="0" applyAlignment="0" applyProtection="0"/>
    <xf numFmtId="0" fontId="66" fillId="44" borderId="0" applyNumberFormat="0" applyBorder="0" applyAlignment="0" applyProtection="0"/>
    <xf numFmtId="0" fontId="77" fillId="56" borderId="0" applyNumberFormat="0" applyBorder="0" applyAlignment="0" applyProtection="0"/>
    <xf numFmtId="0" fontId="110" fillId="57" borderId="0" applyNumberFormat="0" applyBorder="0" applyAlignment="0" applyProtection="0"/>
    <xf numFmtId="0" fontId="128" fillId="58" borderId="0" applyNumberFormat="0" applyBorder="0" applyAlignment="0" applyProtection="0"/>
    <xf numFmtId="0" fontId="110" fillId="53" borderId="0" applyNumberFormat="0" applyBorder="0" applyAlignment="0" applyProtection="0"/>
    <xf numFmtId="0" fontId="128" fillId="53" borderId="0" applyNumberFormat="0" applyBorder="0" applyAlignment="0" applyProtection="0"/>
    <xf numFmtId="0" fontId="110" fillId="54" borderId="0" applyNumberFormat="0" applyBorder="0" applyAlignment="0" applyProtection="0"/>
    <xf numFmtId="0" fontId="128" fillId="55" borderId="0" applyNumberFormat="0" applyBorder="0" applyAlignment="0" applyProtection="0"/>
    <xf numFmtId="0" fontId="110" fillId="59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44" borderId="0" applyNumberFormat="0" applyBorder="0" applyAlignment="0" applyProtection="0"/>
    <xf numFmtId="0" fontId="128" fillId="61" borderId="0" applyNumberFormat="0" applyBorder="0" applyAlignment="0" applyProtection="0"/>
    <xf numFmtId="0" fontId="110" fillId="57" borderId="0" applyNumberFormat="0" applyBorder="0" applyAlignment="0" applyProtection="0"/>
    <xf numFmtId="0" fontId="128" fillId="52" borderId="0" applyNumberFormat="0" applyBorder="0" applyAlignment="0" applyProtection="0"/>
    <xf numFmtId="0" fontId="110" fillId="62" borderId="0" applyNumberFormat="0" applyBorder="0" applyAlignment="0" applyProtection="0"/>
    <xf numFmtId="0" fontId="128" fillId="62" borderId="0" applyNumberFormat="0" applyBorder="0" applyAlignment="0" applyProtection="0"/>
    <xf numFmtId="0" fontId="110" fillId="63" borderId="0" applyNumberFormat="0" applyBorder="0" applyAlignment="0" applyProtection="0"/>
    <xf numFmtId="0" fontId="128" fillId="63" borderId="0" applyNumberFormat="0" applyBorder="0" applyAlignment="0" applyProtection="0"/>
    <xf numFmtId="0" fontId="110" fillId="64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65" borderId="0" applyNumberFormat="0" applyBorder="0" applyAlignment="0" applyProtection="0"/>
    <xf numFmtId="0" fontId="128" fillId="65" borderId="0" applyNumberFormat="0" applyBorder="0" applyAlignment="0" applyProtection="0"/>
    <xf numFmtId="0" fontId="111" fillId="45" borderId="0" applyNumberFormat="0" applyBorder="0" applyAlignment="0" applyProtection="0"/>
    <xf numFmtId="0" fontId="130" fillId="45" borderId="0" applyNumberFormat="0" applyBorder="0" applyAlignment="0" applyProtection="0"/>
    <xf numFmtId="0" fontId="112" fillId="40" borderId="42" applyNumberFormat="0" applyAlignment="0" applyProtection="0"/>
    <xf numFmtId="0" fontId="132" fillId="66" borderId="43" applyNumberFormat="0" applyAlignment="0" applyProtection="0"/>
    <xf numFmtId="0" fontId="113" fillId="59" borderId="44" applyNumberFormat="0" applyAlignment="0" applyProtection="0"/>
    <xf numFmtId="0" fontId="134" fillId="67" borderId="45" applyNumberFormat="0" applyAlignment="0" applyProtection="0"/>
    <xf numFmtId="166" fontId="12" fillId="0" borderId="0" applyFont="0" applyFill="0" applyBorder="0" applyAlignment="0" applyProtection="0"/>
    <xf numFmtId="0" fontId="135" fillId="0" borderId="0"/>
    <xf numFmtId="0" fontId="114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15" fillId="47" borderId="0" applyNumberFormat="0" applyBorder="0" applyAlignment="0" applyProtection="0"/>
    <xf numFmtId="0" fontId="139" fillId="47" borderId="0" applyNumberFormat="0" applyBorder="0" applyAlignment="0" applyProtection="0"/>
    <xf numFmtId="0" fontId="116" fillId="0" borderId="46" applyNumberFormat="0" applyFill="0" applyAlignment="0" applyProtection="0"/>
    <xf numFmtId="0" fontId="117" fillId="0" borderId="47" applyNumberFormat="0" applyFill="0" applyAlignment="0" applyProtection="0"/>
    <xf numFmtId="0" fontId="118" fillId="0" borderId="48" applyNumberFormat="0" applyFill="0" applyAlignment="0" applyProtection="0"/>
    <xf numFmtId="0" fontId="143" fillId="0" borderId="49" applyNumberFormat="0" applyFill="0" applyAlignment="0" applyProtection="0"/>
    <xf numFmtId="0" fontId="118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38" fillId="0" borderId="0" applyProtection="0"/>
    <xf numFmtId="0" fontId="144" fillId="0" borderId="0" applyProtection="0"/>
    <xf numFmtId="0" fontId="145" fillId="0" borderId="0" applyNumberFormat="0" applyFill="0" applyBorder="0" applyAlignment="0" applyProtection="0">
      <alignment vertical="top"/>
      <protection locked="0"/>
    </xf>
    <xf numFmtId="0" fontId="119" fillId="44" borderId="42" applyNumberFormat="0" applyAlignment="0" applyProtection="0"/>
    <xf numFmtId="0" fontId="120" fillId="0" borderId="50" applyNumberFormat="0" applyFill="0" applyAlignment="0" applyProtection="0"/>
    <xf numFmtId="0" fontId="147" fillId="0" borderId="50" applyNumberFormat="0" applyFill="0" applyAlignment="0" applyProtection="0"/>
    <xf numFmtId="0" fontId="12" fillId="0" borderId="0" applyNumberFormat="0" applyFill="0" applyAlignment="0"/>
    <xf numFmtId="0" fontId="121" fillId="54" borderId="0" applyNumberFormat="0" applyBorder="0" applyAlignment="0" applyProtection="0"/>
    <xf numFmtId="0" fontId="149" fillId="54" borderId="0" applyNumberFormat="0" applyBorder="0" applyAlignment="0" applyProtection="0"/>
    <xf numFmtId="0" fontId="122" fillId="0" borderId="0"/>
    <xf numFmtId="0" fontId="122" fillId="0" borderId="0"/>
    <xf numFmtId="0" fontId="122" fillId="0" borderId="0"/>
    <xf numFmtId="0" fontId="11" fillId="0" borderId="0"/>
    <xf numFmtId="0" fontId="78" fillId="0" borderId="0"/>
    <xf numFmtId="0" fontId="25" fillId="0" borderId="0"/>
    <xf numFmtId="0" fontId="11" fillId="0" borderId="0"/>
    <xf numFmtId="0" fontId="123" fillId="0" borderId="0"/>
    <xf numFmtId="0" fontId="12" fillId="0" borderId="0"/>
    <xf numFmtId="0" fontId="11" fillId="0" borderId="0"/>
    <xf numFmtId="0" fontId="12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2" fillId="0" borderId="0"/>
    <xf numFmtId="0" fontId="12" fillId="0" borderId="0"/>
    <xf numFmtId="0" fontId="12" fillId="0" borderId="0"/>
    <xf numFmtId="0" fontId="73" fillId="46" borderId="32" applyNumberFormat="0" applyFont="0" applyAlignment="0" applyProtection="0"/>
    <xf numFmtId="0" fontId="77" fillId="46" borderId="51" applyNumberFormat="0" applyFont="0" applyAlignment="0" applyProtection="0"/>
    <xf numFmtId="0" fontId="124" fillId="40" borderId="43" applyNumberFormat="0" applyAlignment="0" applyProtection="0"/>
    <xf numFmtId="0" fontId="152" fillId="66" borderId="42" applyNumberFormat="0" applyAlignment="0" applyProtection="0"/>
    <xf numFmtId="9" fontId="7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5" fillId="0" borderId="0" applyNumberFormat="0" applyFill="0" applyBorder="0" applyAlignment="0" applyProtection="0"/>
    <xf numFmtId="0" fontId="154" fillId="0" borderId="0" applyNumberFormat="0" applyFill="0" applyBorder="0" applyAlignment="0" applyProtection="0"/>
    <xf numFmtId="0" fontId="67" fillId="0" borderId="53" applyNumberFormat="0" applyFill="0" applyAlignment="0" applyProtection="0"/>
    <xf numFmtId="0" fontId="126" fillId="0" borderId="0" applyNumberFormat="0" applyFill="0" applyBorder="0" applyAlignment="0" applyProtection="0"/>
    <xf numFmtId="0" fontId="157" fillId="0" borderId="0" applyNumberFormat="0" applyFill="0" applyBorder="0" applyAlignment="0" applyProtection="0"/>
    <xf numFmtId="0" fontId="109" fillId="0" borderId="0"/>
    <xf numFmtId="0" fontId="109" fillId="0" borderId="0" applyFill="0" applyBorder="0" applyAlignment="0"/>
    <xf numFmtId="9" fontId="160" fillId="0" borderId="6" applyNumberFormat="0" applyBorder="0"/>
    <xf numFmtId="0" fontId="151" fillId="40" borderId="43" applyNumberFormat="0" applyAlignment="0" applyProtection="0"/>
    <xf numFmtId="0" fontId="109" fillId="46" borderId="52" applyNumberFormat="0" applyFont="0" applyAlignment="0" applyProtection="0"/>
    <xf numFmtId="0" fontId="12" fillId="0" borderId="0"/>
    <xf numFmtId="0" fontId="12" fillId="0" borderId="0"/>
    <xf numFmtId="192" fontId="163" fillId="0" borderId="0"/>
    <xf numFmtId="37" fontId="162" fillId="0" borderId="0"/>
    <xf numFmtId="0" fontId="161" fillId="0" borderId="0"/>
    <xf numFmtId="0" fontId="148" fillId="54" borderId="0" applyNumberFormat="0" applyBorder="0" applyAlignment="0" applyProtection="0"/>
    <xf numFmtId="0" fontId="146" fillId="0" borderId="50" applyNumberFormat="0" applyFill="0" applyAlignment="0" applyProtection="0"/>
    <xf numFmtId="0" fontId="109" fillId="0" borderId="0" applyFill="0" applyBorder="0" applyAlignment="0"/>
    <xf numFmtId="0" fontId="159" fillId="44" borderId="42" applyNumberFormat="0" applyAlignment="0" applyProtection="0"/>
    <xf numFmtId="0" fontId="158" fillId="0" borderId="0" applyProtection="0"/>
    <xf numFmtId="0" fontId="144" fillId="0" borderId="0" applyProtection="0"/>
    <xf numFmtId="0" fontId="142" fillId="0" borderId="0" applyNumberFormat="0" applyFill="0" applyBorder="0" applyAlignment="0" applyProtection="0"/>
    <xf numFmtId="0" fontId="142" fillId="0" borderId="48" applyNumberFormat="0" applyFill="0" applyAlignment="0" applyProtection="0"/>
    <xf numFmtId="0" fontId="141" fillId="0" borderId="47" applyNumberFormat="0" applyFill="0" applyAlignment="0" applyProtection="0"/>
    <xf numFmtId="0" fontId="140" fillId="0" borderId="46" applyNumberFormat="0" applyFill="0" applyAlignment="0" applyProtection="0"/>
    <xf numFmtId="0" fontId="109" fillId="0" borderId="0" applyFill="0" applyBorder="0" applyAlignment="0"/>
    <xf numFmtId="0" fontId="138" fillId="47" borderId="0" applyNumberFormat="0" applyBorder="0" applyAlignment="0" applyProtection="0"/>
    <xf numFmtId="0" fontId="136" fillId="0" borderId="0" applyNumberFormat="0" applyFill="0" applyBorder="0" applyAlignment="0" applyProtection="0"/>
    <xf numFmtId="0" fontId="133" fillId="42" borderId="44" applyNumberFormat="0" applyAlignment="0" applyProtection="0"/>
    <xf numFmtId="166" fontId="12" fillId="0" borderId="0" quotePrefix="1" applyFont="0" applyFill="0" applyBorder="0" applyAlignment="0">
      <protection locked="0"/>
    </xf>
    <xf numFmtId="0" fontId="131" fillId="40" borderId="42" applyNumberFormat="0" applyAlignment="0" applyProtection="0"/>
    <xf numFmtId="0" fontId="109" fillId="0" borderId="0" applyFill="0" applyBorder="0" applyAlignment="0"/>
    <xf numFmtId="0" fontId="129" fillId="45" borderId="0" applyNumberFormat="0" applyBorder="0" applyAlignment="0" applyProtection="0"/>
    <xf numFmtId="0" fontId="127" fillId="65" borderId="0" applyNumberFormat="0" applyBorder="0" applyAlignment="0" applyProtection="0"/>
    <xf numFmtId="0" fontId="127" fillId="57" borderId="0" applyNumberFormat="0" applyBorder="0" applyAlignment="0" applyProtection="0"/>
    <xf numFmtId="0" fontId="127" fillId="64" borderId="0" applyNumberFormat="0" applyBorder="0" applyAlignment="0" applyProtection="0"/>
    <xf numFmtId="0" fontId="127" fillId="63" borderId="0" applyNumberFormat="0" applyBorder="0" applyAlignment="0" applyProtection="0"/>
    <xf numFmtId="0" fontId="127" fillId="62" borderId="0" applyNumberFormat="0" applyBorder="0" applyAlignment="0" applyProtection="0"/>
    <xf numFmtId="0" fontId="127" fillId="57" borderId="0" applyNumberFormat="0" applyBorder="0" applyAlignment="0" applyProtection="0"/>
    <xf numFmtId="0" fontId="127" fillId="44" borderId="0" applyNumberFormat="0" applyBorder="0" applyAlignment="0" applyProtection="0"/>
    <xf numFmtId="0" fontId="127" fillId="57" borderId="0" applyNumberFormat="0" applyBorder="0" applyAlignment="0" applyProtection="0"/>
    <xf numFmtId="0" fontId="127" fillId="42" borderId="0" applyNumberFormat="0" applyBorder="0" applyAlignment="0" applyProtection="0"/>
    <xf numFmtId="0" fontId="127" fillId="54" borderId="0" applyNumberFormat="0" applyBorder="0" applyAlignment="0" applyProtection="0"/>
    <xf numFmtId="0" fontId="127" fillId="53" borderId="0" applyNumberFormat="0" applyBorder="0" applyAlignment="0" applyProtection="0"/>
    <xf numFmtId="0" fontId="127" fillId="57" borderId="0" applyNumberFormat="0" applyBorder="0" applyAlignment="0" applyProtection="0"/>
    <xf numFmtId="0" fontId="11" fillId="44" borderId="0" applyNumberFormat="0" applyBorder="0" applyAlignment="0" applyProtection="0"/>
    <xf numFmtId="0" fontId="11" fillId="51" borderId="0" applyNumberFormat="0" applyBorder="0" applyAlignment="0" applyProtection="0"/>
    <xf numFmtId="0" fontId="11" fillId="52" borderId="0" applyNumberFormat="0" applyBorder="0" applyAlignment="0" applyProtection="0"/>
    <xf numFmtId="0" fontId="11" fillId="54" borderId="0" applyNumberFormat="0" applyBorder="0" applyAlignment="0" applyProtection="0"/>
    <xf numFmtId="0" fontId="11" fillId="53" borderId="0" applyNumberFormat="0" applyBorder="0" applyAlignment="0" applyProtection="0"/>
    <xf numFmtId="0" fontId="11" fillId="52" borderId="0" applyNumberFormat="0" applyBorder="0" applyAlignment="0" applyProtection="0"/>
    <xf numFmtId="0" fontId="11" fillId="44" borderId="0" applyNumberFormat="0" applyBorder="0" applyAlignment="0" applyProtection="0"/>
    <xf numFmtId="0" fontId="11" fillId="49" borderId="0" applyNumberFormat="0" applyBorder="0" applyAlignment="0" applyProtection="0"/>
    <xf numFmtId="0" fontId="11" fillId="40" borderId="0" applyNumberFormat="0" applyBorder="0" applyAlignment="0" applyProtection="0"/>
    <xf numFmtId="0" fontId="11" fillId="46" borderId="0" applyNumberFormat="0" applyBorder="0" applyAlignment="0" applyProtection="0"/>
    <xf numFmtId="0" fontId="11" fillId="44" borderId="0" applyNumberFormat="0" applyBorder="0" applyAlignment="0" applyProtection="0"/>
    <xf numFmtId="0" fontId="11" fillId="40" borderId="0" applyNumberFormat="0" applyBorder="0" applyAlignment="0" applyProtection="0"/>
    <xf numFmtId="0" fontId="109" fillId="0" borderId="0" applyFill="0" applyBorder="0" applyAlignment="0"/>
    <xf numFmtId="0" fontId="153" fillId="0" borderId="0" applyNumberFormat="0" applyFill="0" applyBorder="0" applyAlignment="0" applyProtection="0"/>
    <xf numFmtId="0" fontId="155" fillId="0" borderId="53" applyNumberFormat="0" applyFill="0" applyAlignment="0" applyProtection="0"/>
    <xf numFmtId="0" fontId="156" fillId="0" borderId="0" applyNumberFormat="0" applyFill="0" applyBorder="0" applyAlignment="0" applyProtection="0"/>
    <xf numFmtId="0" fontId="119" fillId="44" borderId="42" applyNumberFormat="0" applyAlignment="0" applyProtection="0"/>
    <xf numFmtId="0" fontId="12" fillId="0" borderId="0"/>
    <xf numFmtId="0" fontId="119" fillId="44" borderId="42" applyNumberFormat="0" applyAlignment="0" applyProtection="0"/>
    <xf numFmtId="0" fontId="165" fillId="0" borderId="0"/>
    <xf numFmtId="0" fontId="31" fillId="2" borderId="0" applyProtection="0"/>
    <xf numFmtId="0" fontId="32" fillId="2" borderId="0" applyProtection="0"/>
    <xf numFmtId="0" fontId="11" fillId="43" borderId="0" applyNumberFormat="0" applyBorder="0" applyAlignment="0" applyProtection="0"/>
    <xf numFmtId="0" fontId="11" fillId="43" borderId="0" applyFont="0" applyFill="0"/>
    <xf numFmtId="0" fontId="11" fillId="45" borderId="0" applyNumberFormat="0" applyBorder="0" applyAlignment="0" applyProtection="0"/>
    <xf numFmtId="0" fontId="11" fillId="45" borderId="0" applyFont="0" applyFill="0"/>
    <xf numFmtId="0" fontId="11" fillId="47" borderId="0" applyNumberFormat="0" applyBorder="0" applyAlignment="0" applyProtection="0"/>
    <xf numFmtId="0" fontId="11" fillId="47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49" borderId="0" applyFont="0" applyFill="0"/>
    <xf numFmtId="0" fontId="11" fillId="44" borderId="0" applyFont="0" applyFill="0"/>
    <xf numFmtId="0" fontId="33" fillId="2" borderId="0" applyProtection="0"/>
    <xf numFmtId="0" fontId="34" fillId="0" borderId="0" applyProtection="0">
      <alignment wrapText="1"/>
    </xf>
    <xf numFmtId="0" fontId="11" fillId="51" borderId="0" applyNumberFormat="0" applyBorder="0" applyAlignment="0" applyProtection="0"/>
    <xf numFmtId="0" fontId="11" fillId="51" borderId="0" applyFont="0" applyFill="0"/>
    <xf numFmtId="0" fontId="11" fillId="53" borderId="0" applyFont="0" applyFill="0"/>
    <xf numFmtId="0" fontId="11" fillId="55" borderId="0" applyNumberFormat="0" applyBorder="0" applyAlignment="0" applyProtection="0"/>
    <xf numFmtId="0" fontId="11" fillId="55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51" borderId="0" applyFont="0" applyFill="0"/>
    <xf numFmtId="0" fontId="11" fillId="56" borderId="0" applyNumberFormat="0" applyBorder="0" applyAlignment="0" applyProtection="0"/>
    <xf numFmtId="0" fontId="11" fillId="56" borderId="0" applyFont="0" applyFill="0"/>
    <xf numFmtId="0" fontId="127" fillId="58" borderId="0" applyNumberFormat="0" applyBorder="0" applyAlignment="0" applyProtection="0"/>
    <xf numFmtId="0" fontId="127" fillId="58" borderId="0" applyFont="0" applyFill="0"/>
    <xf numFmtId="0" fontId="127" fillId="53" borderId="0" applyFont="0" applyFill="0"/>
    <xf numFmtId="0" fontId="127" fillId="55" borderId="0" applyNumberFormat="0" applyBorder="0" applyAlignment="0" applyProtection="0"/>
    <xf numFmtId="0" fontId="127" fillId="55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1" borderId="0" applyNumberFormat="0" applyBorder="0" applyAlignment="0" applyProtection="0"/>
    <xf numFmtId="0" fontId="127" fillId="61" borderId="0" applyFont="0" applyFill="0"/>
    <xf numFmtId="0" fontId="127" fillId="52" borderId="0" applyNumberFormat="0" applyBorder="0" applyAlignment="0" applyProtection="0"/>
    <xf numFmtId="0" fontId="127" fillId="52" borderId="0" applyFont="0" applyFill="0"/>
    <xf numFmtId="0" fontId="127" fillId="62" borderId="0" applyFont="0" applyFill="0"/>
    <xf numFmtId="0" fontId="127" fillId="63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5" borderId="0" applyFont="0" applyFill="0"/>
    <xf numFmtId="0" fontId="129" fillId="45" borderId="0" applyFont="0" applyFill="0"/>
    <xf numFmtId="0" fontId="12" fillId="0" borderId="0" applyProtection="0"/>
    <xf numFmtId="0" fontId="12" fillId="0" borderId="0" applyProtection="0"/>
    <xf numFmtId="0" fontId="131" fillId="66" borderId="43" applyNumberFormat="0" applyAlignment="0" applyProtection="0"/>
    <xf numFmtId="0" fontId="131" fillId="66" borderId="43" applyFont="0" applyFill="0" applyBorder="0"/>
    <xf numFmtId="0" fontId="133" fillId="67" borderId="45" applyNumberFormat="0" applyAlignment="0" applyProtection="0"/>
    <xf numFmtId="0" fontId="133" fillId="67" borderId="45" applyFont="0" applyFill="0" applyBorder="0"/>
    <xf numFmtId="166" fontId="165" fillId="0" borderId="0" applyFont="0" applyFill="0" applyBorder="0" applyAlignment="0" applyProtection="0"/>
    <xf numFmtId="166" fontId="11" fillId="0" borderId="0" applyProtection="0"/>
    <xf numFmtId="3" fontId="11" fillId="0" borderId="0" applyProtection="0"/>
    <xf numFmtId="3" fontId="11" fillId="0" borderId="0" applyProtection="0"/>
    <xf numFmtId="3" fontId="11" fillId="0" borderId="0" applyProtection="0"/>
    <xf numFmtId="172" fontId="11" fillId="0" borderId="0" applyProtection="0"/>
    <xf numFmtId="172" fontId="11" fillId="0" borderId="0" applyProtection="0"/>
    <xf numFmtId="0" fontId="11" fillId="0" borderId="0" applyProtection="0"/>
    <xf numFmtId="0" fontId="11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66" fillId="0" borderId="0" applyNumberFormat="0" applyFill="0" applyBorder="0" applyAlignment="0" applyProtection="0"/>
    <xf numFmtId="0" fontId="166" fillId="0" borderId="0" applyFont="0"/>
    <xf numFmtId="2" fontId="11" fillId="0" borderId="0" applyProtection="0"/>
    <xf numFmtId="2" fontId="11" fillId="0" borderId="0" applyProtection="0"/>
    <xf numFmtId="2" fontId="11" fillId="0" borderId="0" applyProtection="0"/>
    <xf numFmtId="0" fontId="138" fillId="47" borderId="0" applyFont="0" applyFill="0"/>
    <xf numFmtId="0" fontId="167" fillId="0" borderId="47" applyNumberFormat="0" applyFill="0" applyAlignment="0" applyProtection="0"/>
    <xf numFmtId="0" fontId="167" fillId="0" borderId="47" applyFont="0" applyBorder="0"/>
    <xf numFmtId="0" fontId="168" fillId="0" borderId="54" applyNumberFormat="0" applyFill="0" applyAlignment="0" applyProtection="0"/>
    <xf numFmtId="0" fontId="168" fillId="0" borderId="54" applyFont="0" applyBorder="0"/>
    <xf numFmtId="0" fontId="169" fillId="0" borderId="49" applyNumberFormat="0" applyFill="0" applyAlignment="0" applyProtection="0"/>
    <xf numFmtId="0" fontId="169" fillId="0" borderId="49" applyFont="0" applyBorder="0"/>
    <xf numFmtId="0" fontId="169" fillId="0" borderId="0" applyNumberFormat="0" applyFill="0" applyBorder="0" applyAlignment="0" applyProtection="0"/>
    <xf numFmtId="0" fontId="169" fillId="0" borderId="0" applyFont="0"/>
    <xf numFmtId="0" fontId="38" fillId="0" borderId="0" applyProtection="0"/>
    <xf numFmtId="0" fontId="37" fillId="0" borderId="0" applyProtection="0"/>
    <xf numFmtId="0" fontId="37" fillId="0" borderId="0" applyProtection="0"/>
    <xf numFmtId="0" fontId="170" fillId="44" borderId="43" applyNumberFormat="0" applyAlignment="0" applyProtection="0"/>
    <xf numFmtId="0" fontId="170" fillId="44" borderId="43" applyFont="0" applyFill="0" applyBorder="0"/>
    <xf numFmtId="0" fontId="12" fillId="0" borderId="0" applyProtection="0"/>
    <xf numFmtId="0" fontId="12" fillId="0" borderId="0" applyProtection="0"/>
    <xf numFmtId="0" fontId="146" fillId="0" borderId="50" applyFont="0" applyBorder="0"/>
    <xf numFmtId="0" fontId="11" fillId="0" borderId="0" applyProtection="0"/>
    <xf numFmtId="0" fontId="171" fillId="54" borderId="0" applyNumberFormat="0" applyBorder="0" applyAlignment="0" applyProtection="0"/>
    <xf numFmtId="0" fontId="171" fillId="54" borderId="0" applyFont="0" applyFill="0"/>
    <xf numFmtId="0" fontId="14" fillId="0" borderId="0" applyProtection="0"/>
    <xf numFmtId="0" fontId="14" fillId="0" borderId="0" applyProtection="0"/>
    <xf numFmtId="0" fontId="14" fillId="0" borderId="0"/>
    <xf numFmtId="192" fontId="78" fillId="0" borderId="0"/>
    <xf numFmtId="177" fontId="42" fillId="0" borderId="0" applyProtection="0"/>
    <xf numFmtId="192" fontId="173" fillId="0" borderId="0"/>
    <xf numFmtId="0" fontId="12" fillId="0" borderId="0" applyProtection="0"/>
    <xf numFmtId="0" fontId="11" fillId="0" borderId="0" applyProtection="0"/>
    <xf numFmtId="0" fontId="12" fillId="0" borderId="0" applyProtection="0"/>
    <xf numFmtId="0" fontId="164" fillId="0" borderId="0" applyProtection="0"/>
    <xf numFmtId="0" fontId="164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>
      <alignment vertical="center"/>
    </xf>
    <xf numFmtId="0" fontId="11" fillId="0" borderId="0"/>
    <xf numFmtId="0" fontId="11" fillId="0" borderId="0" applyNumberFormat="0" applyFont="0" applyFill="0" applyBorder="0" applyAlignment="0" applyProtection="0"/>
    <xf numFmtId="0" fontId="164" fillId="0" borderId="0" applyProtection="0"/>
    <xf numFmtId="0" fontId="164" fillId="0" borderId="0" applyProtection="0"/>
    <xf numFmtId="0" fontId="174" fillId="0" borderId="0" applyProtection="0"/>
    <xf numFmtId="0" fontId="175" fillId="0" borderId="0" applyProtection="0"/>
    <xf numFmtId="0" fontId="73" fillId="0" borderId="0"/>
    <xf numFmtId="0" fontId="173" fillId="0" borderId="0" applyProtection="0"/>
    <xf numFmtId="0" fontId="12" fillId="0" borderId="0" applyProtection="0"/>
    <xf numFmtId="0" fontId="173" fillId="0" borderId="0" applyProtection="0"/>
    <xf numFmtId="0" fontId="73" fillId="0" borderId="0"/>
    <xf numFmtId="0" fontId="73" fillId="0" borderId="0"/>
    <xf numFmtId="0" fontId="12" fillId="0" borderId="0" applyProtection="0"/>
    <xf numFmtId="0" fontId="11" fillId="0" borderId="0" applyProtection="0"/>
    <xf numFmtId="0" fontId="11" fillId="0" borderId="0" applyProtection="0"/>
    <xf numFmtId="0" fontId="14" fillId="0" borderId="0" applyProtection="0"/>
    <xf numFmtId="0" fontId="14" fillId="0" borderId="0" applyProtection="0"/>
    <xf numFmtId="0" fontId="68" fillId="0" borderId="0" applyProtection="0"/>
    <xf numFmtId="0" fontId="12" fillId="0" borderId="0" applyProtection="0"/>
    <xf numFmtId="0" fontId="164" fillId="0" borderId="0" applyProtection="0"/>
    <xf numFmtId="0" fontId="14" fillId="0" borderId="0" applyProtection="0"/>
    <xf numFmtId="0" fontId="173" fillId="0" borderId="0" applyProtection="0"/>
    <xf numFmtId="0" fontId="11" fillId="0" borderId="0"/>
    <xf numFmtId="0" fontId="12" fillId="0" borderId="0" applyProtection="0"/>
    <xf numFmtId="0" fontId="11" fillId="0" borderId="0"/>
    <xf numFmtId="0" fontId="11" fillId="0" borderId="0"/>
    <xf numFmtId="0" fontId="68" fillId="0" borderId="0" applyProtection="0"/>
    <xf numFmtId="0" fontId="68" fillId="0" borderId="0" applyProtection="0"/>
    <xf numFmtId="0" fontId="68" fillId="0" borderId="0" applyProtection="0"/>
    <xf numFmtId="0" fontId="11" fillId="0" borderId="0" applyProtection="0"/>
    <xf numFmtId="0" fontId="11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1" fillId="0" borderId="0" applyProtection="0"/>
    <xf numFmtId="0" fontId="68" fillId="0" borderId="0" applyProtection="0"/>
    <xf numFmtId="0" fontId="12" fillId="0" borderId="0" applyProtection="0"/>
    <xf numFmtId="0" fontId="12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2" fillId="0" borderId="0"/>
    <xf numFmtId="0" fontId="176" fillId="0" borderId="0"/>
    <xf numFmtId="0" fontId="12" fillId="0" borderId="0" applyProtection="0"/>
    <xf numFmtId="0" fontId="12" fillId="0" borderId="0" applyProtection="0"/>
    <xf numFmtId="0" fontId="12" fillId="0" borderId="0" applyProtection="0"/>
    <xf numFmtId="0" fontId="176" fillId="0" borderId="0"/>
    <xf numFmtId="0" fontId="11" fillId="0" borderId="0" applyProtection="0"/>
    <xf numFmtId="0" fontId="176" fillId="0" borderId="0"/>
    <xf numFmtId="0" fontId="11" fillId="46" borderId="51" applyNumberFormat="0" applyFont="0" applyAlignment="0" applyProtection="0"/>
    <xf numFmtId="0" fontId="11" fillId="46" borderId="51" applyFill="0" applyBorder="0"/>
    <xf numFmtId="0" fontId="172" fillId="66" borderId="42" applyNumberFormat="0" applyAlignment="0" applyProtection="0"/>
    <xf numFmtId="0" fontId="172" fillId="66" borderId="42" applyFont="0" applyFill="0" applyBorder="0"/>
    <xf numFmtId="9" fontId="11" fillId="0" borderId="0" applyProtection="0"/>
    <xf numFmtId="9" fontId="11" fillId="0" borderId="0" applyProtection="0"/>
    <xf numFmtId="9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54" fillId="0" borderId="0" applyFont="0"/>
    <xf numFmtId="0" fontId="155" fillId="0" borderId="55" applyNumberFormat="0" applyFill="0" applyAlignment="0" applyProtection="0"/>
    <xf numFmtId="0" fontId="155" fillId="0" borderId="55" applyFont="0" applyBorder="0"/>
    <xf numFmtId="0" fontId="156" fillId="0" borderId="0" applyFont="0"/>
    <xf numFmtId="0" fontId="165" fillId="0" borderId="0"/>
    <xf numFmtId="0" fontId="177" fillId="0" borderId="0" applyNumberFormat="0" applyFill="0" applyBorder="0" applyAlignment="0" applyProtection="0">
      <alignment vertical="top"/>
      <protection locked="0"/>
    </xf>
    <xf numFmtId="0" fontId="170" fillId="44" borderId="43" applyNumberFormat="0" applyAlignment="0" applyProtection="0"/>
    <xf numFmtId="0" fontId="11" fillId="0" borderId="0" applyNumberFormat="0" applyFont="0" applyFill="0" applyBorder="0" applyAlignment="0" applyProtection="0"/>
    <xf numFmtId="0" fontId="73" fillId="0" borderId="0"/>
    <xf numFmtId="0" fontId="165" fillId="0" borderId="0"/>
    <xf numFmtId="0" fontId="12" fillId="0" borderId="0" applyFill="0" applyBorder="0" applyAlignment="0"/>
    <xf numFmtId="194" fontId="178" fillId="0" borderId="0" applyFont="0" applyFill="0" applyBorder="0" applyAlignment="0" applyProtection="0"/>
    <xf numFmtId="41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50" fillId="0" borderId="0">
      <alignment vertical="top" wrapText="1"/>
    </xf>
    <xf numFmtId="0" fontId="12" fillId="0" borderId="0" applyFill="0" applyBorder="0" applyAlignment="0"/>
    <xf numFmtId="0" fontId="170" fillId="44" borderId="43" applyNumberFormat="0" applyAlignment="0" applyProtection="0"/>
    <xf numFmtId="0" fontId="12" fillId="0" borderId="0" applyFill="0" applyBorder="0" applyAlignment="0"/>
    <xf numFmtId="0" fontId="11" fillId="0" borderId="0" applyNumberFormat="0" applyFont="0" applyFill="0" applyBorder="0" applyAlignment="0" applyProtection="0"/>
    <xf numFmtId="0" fontId="12" fillId="0" borderId="0"/>
    <xf numFmtId="0" fontId="122" fillId="0" borderId="0"/>
    <xf numFmtId="0" fontId="12" fillId="0" borderId="0"/>
    <xf numFmtId="0" fontId="12" fillId="0" borderId="0"/>
    <xf numFmtId="0" fontId="12" fillId="0" borderId="0" applyFill="0" applyBorder="0" applyAlignment="0"/>
    <xf numFmtId="0" fontId="12" fillId="68" borderId="0"/>
    <xf numFmtId="0" fontId="179" fillId="0" borderId="0"/>
    <xf numFmtId="0" fontId="12" fillId="0" borderId="0" applyFill="0" applyBorder="0" applyAlignment="0"/>
    <xf numFmtId="193" fontId="180" fillId="0" borderId="17">
      <alignment horizontal="left" vertical="top"/>
    </xf>
    <xf numFmtId="190" fontId="12" fillId="0" borderId="0" applyFont="0" applyFill="0" applyBorder="0" applyAlignment="0" applyProtection="0"/>
    <xf numFmtId="195" fontId="12" fillId="0" borderId="0" applyFont="0" applyFill="0" applyBorder="0" applyAlignment="0" applyProtection="0"/>
    <xf numFmtId="0" fontId="12" fillId="0" borderId="0"/>
    <xf numFmtId="0" fontId="12" fillId="0" borderId="0"/>
    <xf numFmtId="0" fontId="182" fillId="0" borderId="0"/>
    <xf numFmtId="0" fontId="182" fillId="0" borderId="0"/>
    <xf numFmtId="0" fontId="182" fillId="0" borderId="0"/>
    <xf numFmtId="0" fontId="182" fillId="0" borderId="0"/>
    <xf numFmtId="0" fontId="183" fillId="42" borderId="0" applyNumberFormat="0" applyBorder="0" applyAlignment="0" applyProtection="0"/>
    <xf numFmtId="0" fontId="183" fillId="44" borderId="0" applyNumberFormat="0" applyBorder="0" applyAlignment="0" applyProtection="0"/>
    <xf numFmtId="0" fontId="183" fillId="46" borderId="0" applyNumberFormat="0" applyBorder="0" applyAlignment="0" applyProtection="0"/>
    <xf numFmtId="0" fontId="183" fillId="42" borderId="0" applyNumberFormat="0" applyBorder="0" applyAlignment="0" applyProtection="0"/>
    <xf numFmtId="0" fontId="183" fillId="49" borderId="0" applyNumberFormat="0" applyBorder="0" applyAlignment="0" applyProtection="0"/>
    <xf numFmtId="0" fontId="183" fillId="44" borderId="0" applyNumberFormat="0" applyBorder="0" applyAlignment="0" applyProtection="0"/>
    <xf numFmtId="0" fontId="183" fillId="42" borderId="0" applyNumberFormat="0" applyBorder="0" applyAlignment="0" applyProtection="0"/>
    <xf numFmtId="0" fontId="183" fillId="53" borderId="0" applyNumberFormat="0" applyBorder="0" applyAlignment="0" applyProtection="0"/>
    <xf numFmtId="0" fontId="183" fillId="54" borderId="0" applyNumberFormat="0" applyBorder="0" applyAlignment="0" applyProtection="0"/>
    <xf numFmtId="0" fontId="183" fillId="52" borderId="0" applyNumberFormat="0" applyBorder="0" applyAlignment="0" applyProtection="0"/>
    <xf numFmtId="0" fontId="183" fillId="51" borderId="0" applyNumberFormat="0" applyBorder="0" applyAlignment="0" applyProtection="0"/>
    <xf numFmtId="0" fontId="183" fillId="44" borderId="0" applyNumberFormat="0" applyBorder="0" applyAlignment="0" applyProtection="0"/>
    <xf numFmtId="0" fontId="184" fillId="57" borderId="0" applyNumberFormat="0" applyBorder="0" applyAlignment="0" applyProtection="0"/>
    <xf numFmtId="0" fontId="184" fillId="53" borderId="0" applyNumberFormat="0" applyBorder="0" applyAlignment="0" applyProtection="0"/>
    <xf numFmtId="0" fontId="184" fillId="54" borderId="0" applyNumberFormat="0" applyBorder="0" applyAlignment="0" applyProtection="0"/>
    <xf numFmtId="0" fontId="184" fillId="59" borderId="0" applyNumberFormat="0" applyBorder="0" applyAlignment="0" applyProtection="0"/>
    <xf numFmtId="0" fontId="184" fillId="57" borderId="0" applyNumberFormat="0" applyBorder="0" applyAlignment="0" applyProtection="0"/>
    <xf numFmtId="0" fontId="184" fillId="44" borderId="0" applyNumberFormat="0" applyBorder="0" applyAlignment="0" applyProtection="0"/>
    <xf numFmtId="0" fontId="184" fillId="57" borderId="0" applyNumberFormat="0" applyBorder="0" applyAlignment="0" applyProtection="0"/>
    <xf numFmtId="0" fontId="184" fillId="62" borderId="0" applyNumberFormat="0" applyBorder="0" applyAlignment="0" applyProtection="0"/>
    <xf numFmtId="0" fontId="184" fillId="63" borderId="0" applyNumberFormat="0" applyBorder="0" applyAlignment="0" applyProtection="0"/>
    <xf numFmtId="0" fontId="184" fillId="64" borderId="0" applyNumberFormat="0" applyBorder="0" applyAlignment="0" applyProtection="0"/>
    <xf numFmtId="0" fontId="184" fillId="57" borderId="0" applyNumberFormat="0" applyBorder="0" applyAlignment="0" applyProtection="0"/>
    <xf numFmtId="0" fontId="184" fillId="65" borderId="0" applyNumberFormat="0" applyBorder="0" applyAlignment="0" applyProtection="0"/>
    <xf numFmtId="0" fontId="185" fillId="45" borderId="0" applyNumberFormat="0" applyBorder="0" applyAlignment="0" applyProtection="0"/>
    <xf numFmtId="0" fontId="182" fillId="0" borderId="0" applyFill="0" applyBorder="0" applyAlignment="0"/>
    <xf numFmtId="0" fontId="186" fillId="40" borderId="42" applyNumberFormat="0" applyAlignment="0" applyProtection="0"/>
    <xf numFmtId="0" fontId="187" fillId="59" borderId="44" applyNumberFormat="0" applyAlignment="0" applyProtection="0"/>
    <xf numFmtId="0" fontId="182" fillId="0" borderId="0" applyFill="0" applyBorder="0" applyAlignment="0"/>
    <xf numFmtId="0" fontId="188" fillId="0" borderId="0" applyNumberFormat="0" applyFill="0" applyBorder="0" applyAlignment="0" applyProtection="0"/>
    <xf numFmtId="0" fontId="189" fillId="47" borderId="0" applyNumberFormat="0" applyBorder="0" applyAlignment="0" applyProtection="0"/>
    <xf numFmtId="0" fontId="190" fillId="0" borderId="48" applyNumberFormat="0" applyFill="0" applyAlignment="0" applyProtection="0"/>
    <xf numFmtId="0" fontId="191" fillId="0" borderId="56" applyNumberFormat="0" applyFill="0" applyAlignment="0" applyProtection="0"/>
    <xf numFmtId="0" fontId="190" fillId="0" borderId="0" applyNumberFormat="0" applyFill="0" applyBorder="0" applyAlignment="0" applyProtection="0"/>
    <xf numFmtId="0" fontId="192" fillId="0" borderId="0" applyProtection="0"/>
    <xf numFmtId="0" fontId="193" fillId="0" borderId="0" applyProtection="0"/>
    <xf numFmtId="0" fontId="194" fillId="0" borderId="0" applyNumberFormat="0" applyFill="0" applyBorder="0" applyAlignment="0" applyProtection="0">
      <alignment vertical="top"/>
      <protection locked="0"/>
    </xf>
    <xf numFmtId="0" fontId="195" fillId="44" borderId="42" applyNumberFormat="0" applyAlignment="0" applyProtection="0"/>
    <xf numFmtId="0" fontId="182" fillId="0" borderId="0" applyFill="0" applyBorder="0" applyAlignment="0"/>
    <xf numFmtId="0" fontId="196" fillId="0" borderId="50" applyNumberFormat="0" applyFill="0" applyAlignment="0" applyProtection="0"/>
    <xf numFmtId="0" fontId="198" fillId="54" borderId="0" applyNumberFormat="0" applyBorder="0" applyAlignment="0" applyProtection="0"/>
    <xf numFmtId="0" fontId="199" fillId="0" borderId="0"/>
    <xf numFmtId="37" fontId="200" fillId="0" borderId="0"/>
    <xf numFmtId="192" fontId="201" fillId="0" borderId="0"/>
    <xf numFmtId="0" fontId="202" fillId="0" borderId="0" applyProtection="0"/>
    <xf numFmtId="0" fontId="203" fillId="0" borderId="0" applyProtection="0"/>
    <xf numFmtId="0" fontId="201" fillId="0" borderId="0" applyProtection="0"/>
    <xf numFmtId="0" fontId="201" fillId="0" borderId="0" applyProtection="0"/>
    <xf numFmtId="0" fontId="201" fillId="0" borderId="0" applyProtection="0"/>
    <xf numFmtId="0" fontId="176" fillId="0" borderId="0"/>
    <xf numFmtId="0" fontId="182" fillId="46" borderId="32" applyNumberFormat="0" applyFont="0" applyAlignment="0" applyProtection="0"/>
    <xf numFmtId="0" fontId="204" fillId="40" borderId="43" applyNumberFormat="0" applyAlignment="0" applyProtection="0"/>
    <xf numFmtId="9" fontId="197" fillId="0" borderId="6" applyNumberFormat="0" applyBorder="0"/>
    <xf numFmtId="0" fontId="182" fillId="0" borderId="0" applyFill="0" applyBorder="0" applyAlignment="0"/>
    <xf numFmtId="0" fontId="182" fillId="0" borderId="0" applyFill="0" applyBorder="0" applyAlignment="0"/>
    <xf numFmtId="0" fontId="205" fillId="0" borderId="0" applyNumberFormat="0" applyFill="0" applyBorder="0" applyAlignment="0" applyProtection="0"/>
    <xf numFmtId="0" fontId="206" fillId="0" borderId="0" applyNumberFormat="0" applyFill="0" applyBorder="0" applyAlignment="0" applyProtection="0"/>
    <xf numFmtId="0" fontId="207" fillId="0" borderId="0"/>
    <xf numFmtId="0" fontId="53" fillId="0" borderId="0"/>
    <xf numFmtId="0" fontId="11" fillId="0" borderId="0"/>
    <xf numFmtId="0" fontId="207" fillId="0" borderId="0"/>
    <xf numFmtId="0" fontId="208" fillId="0" borderId="0"/>
    <xf numFmtId="0" fontId="208" fillId="0" borderId="0" applyFill="0" applyBorder="0" applyAlignment="0"/>
    <xf numFmtId="0" fontId="208" fillId="0" borderId="0" applyFill="0" applyBorder="0" applyAlignment="0"/>
    <xf numFmtId="0" fontId="209" fillId="0" borderId="0" applyProtection="0"/>
    <xf numFmtId="0" fontId="210" fillId="0" borderId="0" applyProtection="0"/>
    <xf numFmtId="0" fontId="195" fillId="44" borderId="42" applyNumberFormat="0" applyAlignment="0" applyProtection="0"/>
    <xf numFmtId="0" fontId="208" fillId="0" borderId="0" applyFill="0" applyBorder="0" applyAlignment="0"/>
    <xf numFmtId="0" fontId="212" fillId="0" borderId="0"/>
    <xf numFmtId="37" fontId="213" fillId="0" borderId="0"/>
    <xf numFmtId="192" fontId="214" fillId="0" borderId="0"/>
    <xf numFmtId="0" fontId="215" fillId="0" borderId="0" applyProtection="0"/>
    <xf numFmtId="0" fontId="216" fillId="0" borderId="0" applyProtection="0"/>
    <xf numFmtId="0" fontId="214" fillId="0" borderId="0" applyProtection="0"/>
    <xf numFmtId="0" fontId="214" fillId="0" borderId="0" applyProtection="0"/>
    <xf numFmtId="0" fontId="214" fillId="0" borderId="0" applyProtection="0"/>
    <xf numFmtId="0" fontId="208" fillId="46" borderId="32" applyNumberFormat="0" applyFont="0" applyAlignment="0" applyProtection="0"/>
    <xf numFmtId="9" fontId="211" fillId="0" borderId="6" applyNumberFormat="0" applyBorder="0"/>
    <xf numFmtId="0" fontId="208" fillId="0" borderId="0" applyFill="0" applyBorder="0" applyAlignment="0"/>
    <xf numFmtId="0" fontId="208" fillId="0" borderId="0" applyFill="0" applyBorder="0" applyAlignment="0"/>
    <xf numFmtId="0" fontId="73" fillId="0" borderId="0"/>
    <xf numFmtId="0" fontId="10" fillId="0" borderId="0"/>
    <xf numFmtId="0" fontId="73" fillId="0" borderId="0"/>
    <xf numFmtId="166" fontId="12" fillId="0" borderId="0" quotePrefix="1" applyFont="0" applyFill="0" applyBorder="0" applyAlignment="0">
      <protection locked="0"/>
    </xf>
    <xf numFmtId="0" fontId="83" fillId="0" borderId="0"/>
    <xf numFmtId="0" fontId="219" fillId="0" borderId="0"/>
    <xf numFmtId="0" fontId="219" fillId="0" borderId="0"/>
    <xf numFmtId="0" fontId="220" fillId="0" borderId="0"/>
    <xf numFmtId="0" fontId="12" fillId="0" borderId="0"/>
    <xf numFmtId="0" fontId="220" fillId="0" borderId="0"/>
    <xf numFmtId="0" fontId="53" fillId="0" borderId="0"/>
    <xf numFmtId="0" fontId="12" fillId="0" borderId="0"/>
    <xf numFmtId="0" fontId="221" fillId="0" borderId="0"/>
    <xf numFmtId="0" fontId="25" fillId="0" borderId="0"/>
    <xf numFmtId="0" fontId="176" fillId="0" borderId="0"/>
    <xf numFmtId="0" fontId="12" fillId="0" borderId="0"/>
    <xf numFmtId="0" fontId="78" fillId="0" borderId="0"/>
    <xf numFmtId="0" fontId="11" fillId="0" borderId="0"/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>
      <alignment vertical="center"/>
    </xf>
    <xf numFmtId="0" fontId="11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7" fillId="0" borderId="0"/>
    <xf numFmtId="0" fontId="107" fillId="0" borderId="0"/>
    <xf numFmtId="0" fontId="220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220" fillId="0" borderId="0"/>
    <xf numFmtId="167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166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ill="0" applyBorder="0" applyAlignment="0"/>
    <xf numFmtId="2" fontId="12" fillId="0" borderId="0" applyFont="0" applyFill="0" applyBorder="0" applyAlignment="0" applyProtection="0"/>
    <xf numFmtId="0" fontId="12" fillId="0" borderId="0" applyFill="0" applyBorder="0" applyAlignment="0"/>
    <xf numFmtId="190" fontId="12" fillId="0" borderId="5"/>
    <xf numFmtId="0" fontId="12" fillId="0" borderId="0" applyNumberFormat="0" applyFill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7" applyNumberFormat="0" applyFont="0" applyFill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6" fontId="12" fillId="0" borderId="0" quotePrefix="1" applyFont="0" applyFill="0" applyBorder="0" applyAlignment="0">
      <protection locked="0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83" fillId="0" borderId="0"/>
    <xf numFmtId="0" fontId="12" fillId="0" borderId="0"/>
    <xf numFmtId="0" fontId="9" fillId="0" borderId="0"/>
    <xf numFmtId="0" fontId="21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2" fillId="0" borderId="0"/>
    <xf numFmtId="0" fontId="9" fillId="0" borderId="0"/>
    <xf numFmtId="0" fontId="1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223" fillId="0" borderId="0"/>
    <xf numFmtId="0" fontId="107" fillId="0" borderId="0"/>
    <xf numFmtId="0" fontId="73" fillId="0" borderId="0"/>
    <xf numFmtId="0" fontId="6" fillId="0" borderId="0"/>
    <xf numFmtId="0" fontId="6" fillId="0" borderId="0"/>
    <xf numFmtId="0" fontId="6" fillId="0" borderId="0"/>
    <xf numFmtId="0" fontId="78" fillId="0" borderId="0"/>
    <xf numFmtId="0" fontId="7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224" fillId="0" borderId="0"/>
    <xf numFmtId="0" fontId="225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93">
    <xf numFmtId="0" fontId="0" fillId="0" borderId="0" xfId="0"/>
    <xf numFmtId="0" fontId="68" fillId="0" borderId="0" xfId="0" applyFont="1"/>
    <xf numFmtId="0" fontId="13" fillId="0" borderId="0" xfId="113" applyFont="1"/>
    <xf numFmtId="0" fontId="14" fillId="0" borderId="0" xfId="113" applyFont="1"/>
    <xf numFmtId="14" fontId="13" fillId="0" borderId="0" xfId="113" applyNumberFormat="1" applyFont="1"/>
    <xf numFmtId="0" fontId="13" fillId="0" borderId="0" xfId="113" applyFont="1" applyAlignment="1">
      <alignment horizontal="center"/>
    </xf>
    <xf numFmtId="0" fontId="16" fillId="0" borderId="0" xfId="113" applyFont="1" applyAlignment="1">
      <alignment horizontal="center"/>
    </xf>
    <xf numFmtId="0" fontId="17" fillId="0" borderId="0" xfId="113" applyFont="1" applyAlignment="1">
      <alignment horizontal="left"/>
    </xf>
    <xf numFmtId="0" fontId="18" fillId="0" borderId="0" xfId="113" applyFont="1"/>
    <xf numFmtId="0" fontId="19" fillId="0" borderId="5" xfId="113" applyFont="1" applyBorder="1" applyAlignment="1">
      <alignment horizontal="center" vertical="center" wrapText="1"/>
    </xf>
    <xf numFmtId="0" fontId="20" fillId="0" borderId="0" xfId="113" applyFont="1"/>
    <xf numFmtId="0" fontId="19" fillId="0" borderId="8" xfId="113" applyFont="1" applyBorder="1" applyAlignment="1">
      <alignment horizontal="center" vertical="center" wrapText="1"/>
    </xf>
    <xf numFmtId="49" fontId="23" fillId="0" borderId="9" xfId="113" applyNumberFormat="1" applyFont="1" applyBorder="1" applyAlignment="1">
      <alignment horizontal="center" vertical="center" wrapText="1"/>
    </xf>
    <xf numFmtId="0" fontId="23" fillId="0" borderId="9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4" fillId="0" borderId="3" xfId="113" applyFont="1" applyBorder="1" applyAlignment="1">
      <alignment horizontal="right" vertical="center" wrapText="1"/>
    </xf>
    <xf numFmtId="0" fontId="24" fillId="0" borderId="3" xfId="113" applyFont="1" applyBorder="1" applyAlignment="1">
      <alignment horizontal="center" vertical="center" wrapText="1"/>
    </xf>
    <xf numFmtId="0" fontId="20" fillId="0" borderId="0" xfId="113" applyFont="1" applyAlignment="1">
      <alignment horizontal="center"/>
    </xf>
    <xf numFmtId="0" fontId="69" fillId="0" borderId="5" xfId="113" applyFont="1" applyBorder="1" applyAlignment="1">
      <alignment horizontal="center"/>
    </xf>
    <xf numFmtId="0" fontId="17" fillId="0" borderId="0" xfId="113" applyFont="1"/>
    <xf numFmtId="0" fontId="15" fillId="0" borderId="0" xfId="113" applyFont="1"/>
    <xf numFmtId="0" fontId="16" fillId="0" borderId="0" xfId="113" applyFont="1"/>
    <xf numFmtId="0" fontId="68" fillId="0" borderId="5" xfId="0" applyFont="1" applyBorder="1"/>
    <xf numFmtId="0" fontId="68" fillId="0" borderId="8" xfId="0" applyFont="1" applyBorder="1"/>
    <xf numFmtId="0" fontId="69" fillId="0" borderId="8" xfId="113" applyFont="1" applyBorder="1" applyAlignment="1">
      <alignment horizontal="center"/>
    </xf>
    <xf numFmtId="0" fontId="69" fillId="0" borderId="11" xfId="113" applyFont="1" applyBorder="1"/>
    <xf numFmtId="0" fontId="69" fillId="0" borderId="12" xfId="113" applyFont="1" applyBorder="1"/>
    <xf numFmtId="0" fontId="68" fillId="0" borderId="0" xfId="0" applyFont="1" applyAlignment="1">
      <alignment horizontal="center"/>
    </xf>
    <xf numFmtId="0" fontId="70" fillId="0" borderId="0" xfId="0" applyFont="1"/>
    <xf numFmtId="0" fontId="69" fillId="0" borderId="13" xfId="113" applyFont="1" applyBorder="1"/>
    <xf numFmtId="0" fontId="69" fillId="0" borderId="14" xfId="113" applyFont="1" applyBorder="1"/>
    <xf numFmtId="14" fontId="63" fillId="0" borderId="0" xfId="113" applyNumberFormat="1" applyFont="1"/>
    <xf numFmtId="9" fontId="64" fillId="5" borderId="3" xfId="113" applyNumberFormat="1" applyFont="1" applyFill="1" applyBorder="1" applyAlignment="1">
      <alignment horizontal="right" wrapText="1"/>
    </xf>
    <xf numFmtId="0" fontId="68" fillId="0" borderId="10" xfId="0" applyFont="1" applyBorder="1"/>
    <xf numFmtId="0" fontId="69" fillId="0" borderId="10" xfId="113" applyFont="1" applyBorder="1" applyAlignment="1">
      <alignment horizontal="center"/>
    </xf>
    <xf numFmtId="0" fontId="69" fillId="0" borderId="15" xfId="113" applyFont="1" applyBorder="1"/>
    <xf numFmtId="0" fontId="69" fillId="0" borderId="16" xfId="113" applyFont="1" applyBorder="1"/>
    <xf numFmtId="49" fontId="63" fillId="0" borderId="0" xfId="113" applyNumberFormat="1" applyFont="1"/>
    <xf numFmtId="49" fontId="16" fillId="0" borderId="0" xfId="113" applyNumberFormat="1" applyFont="1"/>
    <xf numFmtId="1" fontId="13" fillId="0" borderId="0" xfId="113" applyNumberFormat="1" applyFont="1" applyAlignment="1">
      <alignment horizontal="center" vertical="center"/>
    </xf>
    <xf numFmtId="0" fontId="68" fillId="0" borderId="0" xfId="0" applyFont="1" applyAlignment="1">
      <alignment horizontal="left"/>
    </xf>
    <xf numFmtId="49" fontId="18" fillId="0" borderId="0" xfId="113" applyNumberFormat="1" applyFont="1"/>
    <xf numFmtId="0" fontId="101" fillId="0" borderId="0" xfId="113" applyFont="1"/>
    <xf numFmtId="0" fontId="102" fillId="0" borderId="0" xfId="0" applyFont="1" applyAlignment="1">
      <alignment horizontal="right"/>
    </xf>
    <xf numFmtId="0" fontId="72" fillId="38" borderId="0" xfId="0" applyFont="1" applyFill="1"/>
    <xf numFmtId="0" fontId="68" fillId="38" borderId="0" xfId="0" applyFont="1" applyFill="1"/>
    <xf numFmtId="0" fontId="72" fillId="0" borderId="0" xfId="0" applyFont="1"/>
    <xf numFmtId="0" fontId="16" fillId="0" borderId="0" xfId="0" applyFont="1"/>
    <xf numFmtId="0" fontId="13" fillId="0" borderId="0" xfId="0" applyFont="1"/>
    <xf numFmtId="0" fontId="103" fillId="39" borderId="0" xfId="0" applyFont="1" applyFill="1"/>
    <xf numFmtId="0" fontId="103" fillId="39" borderId="0" xfId="119" applyFont="1" applyFill="1"/>
    <xf numFmtId="0" fontId="79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79" fillId="0" borderId="0" xfId="0" applyFont="1"/>
    <xf numFmtId="0" fontId="104" fillId="39" borderId="0" xfId="119" applyFont="1" applyFill="1" applyAlignment="1">
      <alignment horizontal="center"/>
    </xf>
    <xf numFmtId="0" fontId="79" fillId="0" borderId="3" xfId="133" applyFont="1" applyBorder="1" applyAlignment="1">
      <alignment horizontal="center"/>
    </xf>
    <xf numFmtId="0" fontId="14" fillId="0" borderId="8" xfId="129" applyFont="1" applyBorder="1" applyAlignment="1">
      <alignment horizontal="center"/>
    </xf>
    <xf numFmtId="0" fontId="71" fillId="0" borderId="8" xfId="120" applyFont="1" applyBorder="1" applyAlignment="1">
      <alignment horizontal="center" wrapText="1"/>
    </xf>
    <xf numFmtId="0" fontId="71" fillId="0" borderId="11" xfId="120" applyFont="1" applyBorder="1" applyAlignment="1">
      <alignment horizontal="left"/>
    </xf>
    <xf numFmtId="0" fontId="71" fillId="0" borderId="12" xfId="120" applyFont="1" applyBorder="1" applyAlignment="1">
      <alignment horizontal="left" wrapText="1"/>
    </xf>
    <xf numFmtId="0" fontId="82" fillId="0" borderId="8" xfId="120" applyFont="1" applyBorder="1"/>
    <xf numFmtId="0" fontId="14" fillId="0" borderId="8" xfId="122" applyFont="1" applyBorder="1"/>
    <xf numFmtId="0" fontId="14" fillId="0" borderId="18" xfId="122" applyFont="1" applyBorder="1" applyAlignment="1">
      <alignment horizontal="center"/>
    </xf>
    <xf numFmtId="0" fontId="14" fillId="0" borderId="10" xfId="129" applyFont="1" applyBorder="1" applyAlignment="1">
      <alignment horizontal="center"/>
    </xf>
    <xf numFmtId="0" fontId="82" fillId="0" borderId="10" xfId="120" applyFont="1" applyBorder="1"/>
    <xf numFmtId="0" fontId="14" fillId="0" borderId="10" xfId="122" applyFont="1" applyBorder="1"/>
    <xf numFmtId="0" fontId="65" fillId="0" borderId="18" xfId="129" applyFont="1" applyBorder="1" applyAlignment="1">
      <alignment horizontal="left"/>
    </xf>
    <xf numFmtId="0" fontId="71" fillId="0" borderId="18" xfId="120" applyFont="1" applyBorder="1" applyAlignment="1">
      <alignment horizontal="center" wrapText="1"/>
    </xf>
    <xf numFmtId="0" fontId="71" fillId="0" borderId="18" xfId="120" applyFont="1" applyBorder="1" applyAlignment="1">
      <alignment horizontal="left"/>
    </xf>
    <xf numFmtId="0" fontId="71" fillId="0" borderId="18" xfId="120" applyFont="1" applyBorder="1" applyAlignment="1">
      <alignment horizontal="left" wrapText="1"/>
    </xf>
    <xf numFmtId="0" fontId="71" fillId="0" borderId="18" xfId="120" applyFont="1" applyBorder="1"/>
    <xf numFmtId="0" fontId="82" fillId="0" borderId="18" xfId="120" applyFont="1" applyBorder="1"/>
    <xf numFmtId="0" fontId="14" fillId="0" borderId="18" xfId="122" applyFont="1" applyBorder="1"/>
    <xf numFmtId="0" fontId="13" fillId="0" borderId="0" xfId="129" applyFont="1" applyAlignment="1">
      <alignment horizontal="left"/>
    </xf>
    <xf numFmtId="0" fontId="71" fillId="0" borderId="0" xfId="120" applyFont="1" applyAlignment="1">
      <alignment horizontal="center" wrapText="1"/>
    </xf>
    <xf numFmtId="0" fontId="71" fillId="0" borderId="0" xfId="120" applyFont="1" applyAlignment="1">
      <alignment horizontal="left"/>
    </xf>
    <xf numFmtId="0" fontId="71" fillId="0" borderId="0" xfId="120" applyFont="1" applyAlignment="1">
      <alignment horizontal="left" wrapText="1"/>
    </xf>
    <xf numFmtId="0" fontId="71" fillId="0" borderId="0" xfId="120" applyFont="1"/>
    <xf numFmtId="0" fontId="82" fillId="0" borderId="0" xfId="120" applyFont="1"/>
    <xf numFmtId="0" fontId="14" fillId="0" borderId="0" xfId="122" applyFont="1"/>
    <xf numFmtId="0" fontId="14" fillId="0" borderId="0" xfId="122" applyFont="1" applyAlignment="1">
      <alignment horizontal="center"/>
    </xf>
    <xf numFmtId="0" fontId="14" fillId="0" borderId="0" xfId="129" applyFont="1" applyAlignment="1">
      <alignment horizontal="center"/>
    </xf>
    <xf numFmtId="0" fontId="53" fillId="0" borderId="0" xfId="129" applyFont="1" applyAlignment="1">
      <alignment horizontal="left"/>
    </xf>
    <xf numFmtId="0" fontId="14" fillId="0" borderId="5" xfId="129" applyFont="1" applyBorder="1" applyAlignment="1">
      <alignment horizontal="center"/>
    </xf>
    <xf numFmtId="0" fontId="71" fillId="0" borderId="19" xfId="120" applyFont="1" applyBorder="1" applyAlignment="1">
      <alignment horizontal="center" wrapText="1"/>
    </xf>
    <xf numFmtId="0" fontId="71" fillId="0" borderId="20" xfId="120" applyFont="1" applyBorder="1" applyAlignment="1">
      <alignment horizontal="left"/>
    </xf>
    <xf numFmtId="0" fontId="71" fillId="0" borderId="21" xfId="120" applyFont="1" applyBorder="1" applyAlignment="1">
      <alignment horizontal="left" wrapText="1"/>
    </xf>
    <xf numFmtId="0" fontId="82" fillId="0" borderId="5" xfId="120" applyFont="1" applyBorder="1"/>
    <xf numFmtId="0" fontId="14" fillId="0" borderId="5" xfId="122" applyFont="1" applyBorder="1"/>
    <xf numFmtId="0" fontId="71" fillId="0" borderId="8" xfId="120" applyFont="1" applyBorder="1" applyAlignment="1">
      <alignment horizontal="center"/>
    </xf>
    <xf numFmtId="0" fontId="71" fillId="0" borderId="19" xfId="120" applyFont="1" applyBorder="1" applyAlignment="1">
      <alignment horizontal="center"/>
    </xf>
    <xf numFmtId="0" fontId="84" fillId="0" borderId="0" xfId="0" applyFont="1"/>
    <xf numFmtId="0" fontId="106" fillId="0" borderId="8" xfId="120" applyFont="1" applyBorder="1" applyAlignment="1">
      <alignment horizontal="center" wrapText="1"/>
    </xf>
    <xf numFmtId="0" fontId="106" fillId="0" borderId="18" xfId="120" applyFont="1" applyBorder="1" applyAlignment="1">
      <alignment horizontal="center" wrapText="1"/>
    </xf>
    <xf numFmtId="0" fontId="106" fillId="0" borderId="0" xfId="120" applyFont="1" applyAlignment="1">
      <alignment horizontal="center" wrapText="1"/>
    </xf>
    <xf numFmtId="0" fontId="106" fillId="0" borderId="8" xfId="120" applyFont="1" applyBorder="1" applyAlignment="1">
      <alignment horizontal="center"/>
    </xf>
    <xf numFmtId="0" fontId="106" fillId="0" borderId="18" xfId="120" applyFont="1" applyBorder="1"/>
    <xf numFmtId="0" fontId="106" fillId="0" borderId="0" xfId="120" applyFont="1"/>
    <xf numFmtId="0" fontId="53" fillId="0" borderId="0" xfId="129" applyFont="1" applyAlignment="1">
      <alignment horizontal="center"/>
    </xf>
    <xf numFmtId="0" fontId="79" fillId="0" borderId="0" xfId="120" applyFont="1" applyAlignment="1">
      <alignment horizontal="right"/>
    </xf>
    <xf numFmtId="0" fontId="79" fillId="0" borderId="0" xfId="122" applyFont="1" applyAlignment="1">
      <alignment horizontal="left"/>
    </xf>
    <xf numFmtId="0" fontId="217" fillId="0" borderId="0" xfId="122" applyFont="1" applyAlignment="1">
      <alignment horizontal="center"/>
    </xf>
    <xf numFmtId="0" fontId="218" fillId="0" borderId="0" xfId="122" applyFont="1" applyAlignment="1">
      <alignment horizontal="right"/>
    </xf>
    <xf numFmtId="0" fontId="218" fillId="0" borderId="0" xfId="122" applyFont="1" applyAlignment="1">
      <alignment horizontal="left"/>
    </xf>
    <xf numFmtId="0" fontId="226" fillId="0" borderId="59" xfId="133" applyFont="1" applyBorder="1" applyAlignment="1">
      <alignment horizontal="center" vertical="center" wrapText="1"/>
    </xf>
    <xf numFmtId="0" fontId="79" fillId="0" borderId="59" xfId="133" applyFont="1" applyBorder="1" applyAlignment="1">
      <alignment horizontal="center" vertical="center"/>
    </xf>
    <xf numFmtId="0" fontId="104" fillId="0" borderId="0" xfId="120" applyFont="1" applyAlignment="1">
      <alignment horizontal="right"/>
    </xf>
    <xf numFmtId="0" fontId="104" fillId="0" borderId="0" xfId="122" applyFont="1" applyAlignment="1">
      <alignment horizontal="left"/>
    </xf>
    <xf numFmtId="0" fontId="227" fillId="0" borderId="0" xfId="122" applyFont="1" applyAlignment="1">
      <alignment horizontal="right"/>
    </xf>
    <xf numFmtId="0" fontId="227" fillId="0" borderId="0" xfId="122" applyFont="1" applyAlignment="1">
      <alignment horizontal="left"/>
    </xf>
    <xf numFmtId="0" fontId="83" fillId="0" borderId="0" xfId="0" applyFont="1"/>
    <xf numFmtId="0" fontId="181" fillId="0" borderId="0" xfId="122" applyFont="1" applyAlignment="1">
      <alignment horizontal="center"/>
    </xf>
    <xf numFmtId="0" fontId="79" fillId="0" borderId="0" xfId="122" applyFont="1" applyAlignment="1">
      <alignment horizontal="right"/>
    </xf>
    <xf numFmtId="0" fontId="222" fillId="0" borderId="18" xfId="120" applyFont="1" applyBorder="1"/>
    <xf numFmtId="0" fontId="222" fillId="0" borderId="0" xfId="120" applyFont="1"/>
    <xf numFmtId="0" fontId="228" fillId="0" borderId="0" xfId="0" applyFont="1"/>
    <xf numFmtId="0" fontId="68" fillId="0" borderId="0" xfId="0" applyFont="1" applyAlignment="1">
      <alignment horizontal="center"/>
    </xf>
    <xf numFmtId="0" fontId="68" fillId="0" borderId="11" xfId="0" applyFont="1" applyBorder="1" applyAlignment="1">
      <alignment horizontal="center"/>
    </xf>
    <xf numFmtId="0" fontId="68" fillId="0" borderId="22" xfId="0" applyFont="1" applyBorder="1" applyAlignment="1">
      <alignment horizontal="center"/>
    </xf>
    <xf numFmtId="0" fontId="68" fillId="0" borderId="12" xfId="0" applyFont="1" applyBorder="1" applyAlignment="1">
      <alignment horizontal="center"/>
    </xf>
    <xf numFmtId="0" fontId="23" fillId="0" borderId="9" xfId="113" applyFont="1" applyBorder="1" applyAlignment="1">
      <alignment horizontal="center" vertical="center" wrapText="1"/>
    </xf>
    <xf numFmtId="14" fontId="13" fillId="0" borderId="0" xfId="113" applyNumberFormat="1" applyFont="1" applyAlignment="1">
      <alignment horizontal="center"/>
    </xf>
    <xf numFmtId="9" fontId="21" fillId="0" borderId="3" xfId="113" applyNumberFormat="1" applyFont="1" applyBorder="1" applyAlignment="1">
      <alignment horizontal="center" vertical="center"/>
    </xf>
    <xf numFmtId="0" fontId="21" fillId="0" borderId="21" xfId="113" applyFont="1" applyBorder="1" applyAlignment="1">
      <alignment vertical="center" wrapText="1"/>
    </xf>
    <xf numFmtId="0" fontId="21" fillId="0" borderId="24" xfId="113" applyFont="1" applyBorder="1" applyAlignment="1">
      <alignment vertical="center" wrapText="1"/>
    </xf>
    <xf numFmtId="0" fontId="21" fillId="0" borderId="25" xfId="113" applyFont="1" applyBorder="1" applyAlignment="1">
      <alignment vertical="center" wrapText="1"/>
    </xf>
    <xf numFmtId="0" fontId="68" fillId="0" borderId="15" xfId="0" applyFont="1" applyBorder="1" applyAlignment="1">
      <alignment horizontal="center"/>
    </xf>
    <xf numFmtId="0" fontId="68" fillId="0" borderId="26" xfId="0" applyFont="1" applyBorder="1" applyAlignment="1">
      <alignment horizontal="center"/>
    </xf>
    <xf numFmtId="0" fontId="68" fillId="0" borderId="16" xfId="0" applyFont="1" applyBorder="1" applyAlignment="1">
      <alignment horizontal="center"/>
    </xf>
    <xf numFmtId="0" fontId="68" fillId="0" borderId="13" xfId="0" applyFont="1" applyBorder="1" applyAlignment="1">
      <alignment horizontal="center"/>
    </xf>
    <xf numFmtId="0" fontId="68" fillId="0" borderId="27" xfId="0" applyFont="1" applyBorder="1" applyAlignment="1">
      <alignment horizontal="center"/>
    </xf>
    <xf numFmtId="0" fontId="68" fillId="0" borderId="14" xfId="0" applyFont="1" applyBorder="1" applyAlignment="1">
      <alignment horizontal="center"/>
    </xf>
    <xf numFmtId="0" fontId="13" fillId="0" borderId="0" xfId="113" applyFont="1" applyAlignment="1">
      <alignment horizontal="center"/>
    </xf>
    <xf numFmtId="0" fontId="19" fillId="0" borderId="5" xfId="113" applyFont="1" applyBorder="1" applyAlignment="1">
      <alignment horizontal="center" vertical="center" wrapText="1"/>
    </xf>
    <xf numFmtId="0" fontId="19" fillId="0" borderId="8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0" fillId="0" borderId="5" xfId="113" applyFont="1" applyBorder="1" applyAlignment="1">
      <alignment horizontal="center" vertical="center" wrapText="1"/>
    </xf>
    <xf numFmtId="0" fontId="20" fillId="0" borderId="8" xfId="113" applyFont="1" applyBorder="1" applyAlignment="1">
      <alignment horizontal="center" vertical="center" wrapText="1"/>
    </xf>
    <xf numFmtId="0" fontId="20" fillId="0" borderId="10" xfId="113" applyFont="1" applyBorder="1" applyAlignment="1">
      <alignment horizontal="center" vertical="center" wrapText="1"/>
    </xf>
    <xf numFmtId="0" fontId="20" fillId="0" borderId="19" xfId="113" applyFont="1" applyBorder="1" applyAlignment="1">
      <alignment horizontal="center" vertical="center" wrapText="1"/>
    </xf>
    <xf numFmtId="0" fontId="20" fillId="0" borderId="17" xfId="113" applyFont="1" applyBorder="1" applyAlignment="1">
      <alignment horizontal="center" vertical="center" wrapText="1"/>
    </xf>
    <xf numFmtId="0" fontId="20" fillId="0" borderId="9" xfId="113" applyFont="1" applyBorder="1" applyAlignment="1">
      <alignment horizontal="center" vertical="center" wrapText="1"/>
    </xf>
    <xf numFmtId="0" fontId="21" fillId="0" borderId="20" xfId="113" applyFont="1" applyBorder="1" applyAlignment="1">
      <alignment vertical="center" wrapText="1"/>
    </xf>
    <xf numFmtId="0" fontId="21" fillId="0" borderId="28" xfId="113" applyFont="1" applyBorder="1" applyAlignment="1">
      <alignment vertical="center" wrapText="1"/>
    </xf>
    <xf numFmtId="0" fontId="21" fillId="0" borderId="29" xfId="113" applyFont="1" applyBorder="1" applyAlignment="1">
      <alignment vertical="center" wrapText="1"/>
    </xf>
    <xf numFmtId="0" fontId="65" fillId="6" borderId="23" xfId="113" applyFont="1" applyFill="1" applyBorder="1" applyAlignment="1">
      <alignment horizontal="center" wrapText="1"/>
    </xf>
    <xf numFmtId="0" fontId="22" fillId="0" borderId="17" xfId="132" applyBorder="1" applyAlignment="1">
      <alignment horizontal="center" vertical="center" wrapText="1"/>
    </xf>
    <xf numFmtId="0" fontId="22" fillId="0" borderId="9" xfId="132" applyBorder="1" applyAlignment="1">
      <alignment horizontal="center" vertical="center" wrapText="1"/>
    </xf>
    <xf numFmtId="0" fontId="19" fillId="0" borderId="20" xfId="113" applyFont="1" applyBorder="1" applyAlignment="1">
      <alignment horizontal="center" vertical="center" wrapText="1"/>
    </xf>
    <xf numFmtId="0" fontId="19" fillId="0" borderId="18" xfId="113" applyFont="1" applyBorder="1" applyAlignment="1">
      <alignment horizontal="center" vertical="center" wrapText="1"/>
    </xf>
    <xf numFmtId="0" fontId="19" fillId="0" borderId="21" xfId="113" applyFont="1" applyBorder="1" applyAlignment="1">
      <alignment horizontal="center" vertical="center" wrapText="1"/>
    </xf>
    <xf numFmtId="0" fontId="19" fillId="0" borderId="28" xfId="113" applyFont="1" applyBorder="1" applyAlignment="1">
      <alignment horizontal="center" vertical="center" wrapText="1"/>
    </xf>
    <xf numFmtId="0" fontId="19" fillId="0" borderId="0" xfId="113" applyFont="1" applyAlignment="1">
      <alignment horizontal="center" vertical="center" wrapText="1"/>
    </xf>
    <xf numFmtId="0" fontId="19" fillId="0" borderId="24" xfId="113" applyFont="1" applyBorder="1" applyAlignment="1">
      <alignment horizontal="center" vertical="center" wrapText="1"/>
    </xf>
    <xf numFmtId="0" fontId="19" fillId="0" borderId="29" xfId="113" applyFont="1" applyBorder="1" applyAlignment="1">
      <alignment horizontal="center" vertical="center" wrapText="1"/>
    </xf>
    <xf numFmtId="0" fontId="19" fillId="0" borderId="23" xfId="113" applyFont="1" applyBorder="1" applyAlignment="1">
      <alignment horizontal="center" vertical="center" wrapText="1"/>
    </xf>
    <xf numFmtId="0" fontId="19" fillId="0" borderId="25" xfId="113" applyFont="1" applyBorder="1" applyAlignment="1">
      <alignment horizontal="center" vertical="center" wrapText="1"/>
    </xf>
    <xf numFmtId="0" fontId="69" fillId="0" borderId="11" xfId="0" applyFont="1" applyBorder="1" applyAlignment="1">
      <alignment horizontal="center"/>
    </xf>
    <xf numFmtId="0" fontId="69" fillId="0" borderId="22" xfId="0" applyFont="1" applyBorder="1" applyAlignment="1">
      <alignment horizontal="center"/>
    </xf>
    <xf numFmtId="0" fontId="69" fillId="0" borderId="12" xfId="0" applyFont="1" applyBorder="1" applyAlignment="1">
      <alignment horizontal="center"/>
    </xf>
    <xf numFmtId="0" fontId="69" fillId="0" borderId="15" xfId="0" applyFont="1" applyBorder="1" applyAlignment="1">
      <alignment horizontal="center"/>
    </xf>
    <xf numFmtId="0" fontId="69" fillId="0" borderId="26" xfId="0" applyFont="1" applyBorder="1" applyAlignment="1">
      <alignment horizontal="center"/>
    </xf>
    <xf numFmtId="0" fontId="69" fillId="0" borderId="16" xfId="0" applyFont="1" applyBorder="1" applyAlignment="1">
      <alignment horizontal="center"/>
    </xf>
    <xf numFmtId="0" fontId="69" fillId="0" borderId="13" xfId="0" applyFont="1" applyBorder="1" applyAlignment="1">
      <alignment horizontal="center"/>
    </xf>
    <xf numFmtId="0" fontId="69" fillId="0" borderId="27" xfId="0" applyFont="1" applyBorder="1" applyAlignment="1">
      <alignment horizontal="center"/>
    </xf>
    <xf numFmtId="0" fontId="69" fillId="0" borderId="14" xfId="0" applyFont="1" applyBorder="1" applyAlignment="1">
      <alignment horizontal="center"/>
    </xf>
    <xf numFmtId="0" fontId="14" fillId="0" borderId="11" xfId="122" applyFont="1" applyBorder="1" applyAlignment="1">
      <alignment horizontal="center"/>
    </xf>
    <xf numFmtId="0" fontId="14" fillId="0" borderId="22" xfId="122" applyFont="1" applyBorder="1" applyAlignment="1">
      <alignment horizontal="center"/>
    </xf>
    <xf numFmtId="0" fontId="14" fillId="0" borderId="12" xfId="122" applyFont="1" applyBorder="1" applyAlignment="1">
      <alignment horizontal="center"/>
    </xf>
    <xf numFmtId="0" fontId="14" fillId="0" borderId="20" xfId="122" applyFont="1" applyBorder="1" applyAlignment="1">
      <alignment horizontal="center"/>
    </xf>
    <xf numFmtId="0" fontId="14" fillId="0" borderId="18" xfId="122" applyFont="1" applyBorder="1" applyAlignment="1">
      <alignment horizontal="center"/>
    </xf>
    <xf numFmtId="0" fontId="14" fillId="0" borderId="21" xfId="122" applyFont="1" applyBorder="1" applyAlignment="1">
      <alignment horizontal="center"/>
    </xf>
    <xf numFmtId="0" fontId="79" fillId="0" borderId="3" xfId="122" applyFont="1" applyBorder="1" applyAlignment="1">
      <alignment horizontal="center" vertical="center" wrapText="1"/>
    </xf>
    <xf numFmtId="0" fontId="79" fillId="0" borderId="3" xfId="122" applyFont="1" applyBorder="1" applyAlignment="1">
      <alignment horizontal="center" vertical="center"/>
    </xf>
    <xf numFmtId="0" fontId="79" fillId="0" borderId="3" xfId="122" applyFont="1" applyBorder="1" applyAlignment="1">
      <alignment horizontal="center"/>
    </xf>
    <xf numFmtId="0" fontId="79" fillId="0" borderId="20" xfId="122" applyFont="1" applyBorder="1" applyAlignment="1">
      <alignment horizontal="center" vertical="center" wrapText="1"/>
    </xf>
    <xf numFmtId="0" fontId="79" fillId="0" borderId="18" xfId="122" applyFont="1" applyBorder="1" applyAlignment="1">
      <alignment horizontal="center" vertical="center" wrapText="1"/>
    </xf>
    <xf numFmtId="0" fontId="79" fillId="0" borderId="21" xfId="122" applyFont="1" applyBorder="1" applyAlignment="1">
      <alignment horizontal="center" vertical="center" wrapText="1"/>
    </xf>
    <xf numFmtId="0" fontId="79" fillId="0" borderId="29" xfId="122" applyFont="1" applyBorder="1" applyAlignment="1">
      <alignment horizontal="center" vertical="center" wrapText="1"/>
    </xf>
    <xf numFmtId="0" fontId="79" fillId="0" borderId="23" xfId="122" applyFont="1" applyBorder="1" applyAlignment="1">
      <alignment horizontal="center" vertical="center" wrapText="1"/>
    </xf>
    <xf numFmtId="0" fontId="79" fillId="0" borderId="25" xfId="122" applyFont="1" applyBorder="1" applyAlignment="1">
      <alignment horizontal="center" vertical="center" wrapText="1"/>
    </xf>
    <xf numFmtId="0" fontId="79" fillId="0" borderId="30" xfId="122" applyFont="1" applyBorder="1" applyAlignment="1">
      <alignment horizontal="left" vertical="center"/>
    </xf>
    <xf numFmtId="0" fontId="79" fillId="0" borderId="31" xfId="122" applyFont="1" applyBorder="1" applyAlignment="1">
      <alignment horizontal="left" vertical="center"/>
    </xf>
    <xf numFmtId="0" fontId="13" fillId="0" borderId="0" xfId="0" applyFont="1" applyAlignment="1">
      <alignment horizontal="center"/>
    </xf>
    <xf numFmtId="0" fontId="80" fillId="0" borderId="0" xfId="0" applyFont="1" applyAlignment="1">
      <alignment horizontal="center"/>
    </xf>
    <xf numFmtId="0" fontId="81" fillId="0" borderId="0" xfId="0" applyFont="1" applyAlignment="1">
      <alignment horizontal="left"/>
    </xf>
    <xf numFmtId="0" fontId="79" fillId="0" borderId="0" xfId="0" applyFont="1" applyAlignment="1">
      <alignment horizontal="center"/>
    </xf>
    <xf numFmtId="0" fontId="105" fillId="0" borderId="0" xfId="0" applyFont="1" applyAlignment="1">
      <alignment horizontal="center"/>
    </xf>
    <xf numFmtId="0" fontId="79" fillId="0" borderId="59" xfId="122" applyFont="1" applyBorder="1" applyAlignment="1">
      <alignment horizontal="center" vertical="center"/>
    </xf>
    <xf numFmtId="0" fontId="79" fillId="0" borderId="59" xfId="122" applyFont="1" applyBorder="1" applyAlignment="1">
      <alignment horizontal="center" vertical="center" wrapText="1"/>
    </xf>
    <xf numFmtId="0" fontId="79" fillId="0" borderId="57" xfId="122" applyFont="1" applyBorder="1" applyAlignment="1">
      <alignment horizontal="left" vertical="center"/>
    </xf>
    <xf numFmtId="0" fontId="79" fillId="0" borderId="58" xfId="122" applyFont="1" applyBorder="1" applyAlignment="1">
      <alignment horizontal="left" vertical="center"/>
    </xf>
    <xf numFmtId="0" fontId="79" fillId="0" borderId="59" xfId="122" applyFont="1" applyBorder="1" applyAlignment="1">
      <alignment horizontal="center"/>
    </xf>
  </cellXfs>
  <cellStyles count="1103">
    <cellStyle name="??" xfId="1" xr:uid="{00000000-0005-0000-0000-000000000000}"/>
    <cellStyle name="?? [0.00]_PRODUCT DETAIL Q1" xfId="2" xr:uid="{00000000-0005-0000-0000-000001000000}"/>
    <cellStyle name="?? [0]" xfId="3" xr:uid="{00000000-0005-0000-0000-000002000000}"/>
    <cellStyle name="?? [0] 2" xfId="828" xr:uid="{00000000-0005-0000-0000-000003000000}"/>
    <cellStyle name="?? 2" xfId="827" xr:uid="{00000000-0005-0000-0000-000004000000}"/>
    <cellStyle name="???? [0.00]_PRODUCT DETAIL Q1" xfId="4" xr:uid="{00000000-0005-0000-0000-000005000000}"/>
    <cellStyle name="????_PRODUCT DETAIL Q1" xfId="5" xr:uid="{00000000-0005-0000-0000-000006000000}"/>
    <cellStyle name="???[0]_Book1" xfId="6" xr:uid="{00000000-0005-0000-0000-000007000000}"/>
    <cellStyle name="???_???" xfId="7" xr:uid="{00000000-0005-0000-0000-000008000000}"/>
    <cellStyle name="??_(????)??????" xfId="8" xr:uid="{00000000-0005-0000-0000-000009000000}"/>
    <cellStyle name="¤@¯ë_01" xfId="9" xr:uid="{00000000-0005-0000-0000-00000A000000}"/>
    <cellStyle name="1" xfId="10" xr:uid="{00000000-0005-0000-0000-00000B000000}"/>
    <cellStyle name="1_CMU-PM" xfId="188" xr:uid="{00000000-0005-0000-0000-00000C000000}"/>
    <cellStyle name="1_Sheet2" xfId="357" xr:uid="{00000000-0005-0000-0000-00000D000000}"/>
    <cellStyle name="2" xfId="11" xr:uid="{00000000-0005-0000-0000-00000E000000}"/>
    <cellStyle name="2_CMU-PM" xfId="189" xr:uid="{00000000-0005-0000-0000-00000F000000}"/>
    <cellStyle name="2_Sheet2" xfId="358" xr:uid="{00000000-0005-0000-0000-000010000000}"/>
    <cellStyle name="20% - Accent1" xfId="12" builtinId="30" customBuiltin="1"/>
    <cellStyle name="20% - Accent1 2" xfId="191" xr:uid="{00000000-0005-0000-0000-000012000000}"/>
    <cellStyle name="20% - Accent1 2 2" xfId="360" xr:uid="{00000000-0005-0000-0000-000013000000}"/>
    <cellStyle name="20% - Accent1 3" xfId="348" xr:uid="{00000000-0005-0000-0000-000014000000}"/>
    <cellStyle name="20% - Accent1 4" xfId="190" xr:uid="{00000000-0005-0000-0000-000015000000}"/>
    <cellStyle name="20% - Accent1 5" xfId="359" xr:uid="{00000000-0005-0000-0000-000016000000}"/>
    <cellStyle name="20% - Accent1 6" xfId="552" xr:uid="{00000000-0005-0000-0000-000017000000}"/>
    <cellStyle name="20% - Accent2" xfId="13" builtinId="34" customBuiltin="1"/>
    <cellStyle name="20% - Accent2 2" xfId="193" xr:uid="{00000000-0005-0000-0000-000019000000}"/>
    <cellStyle name="20% - Accent2 2 2" xfId="362" xr:uid="{00000000-0005-0000-0000-00001A000000}"/>
    <cellStyle name="20% - Accent2 3" xfId="347" xr:uid="{00000000-0005-0000-0000-00001B000000}"/>
    <cellStyle name="20% - Accent2 4" xfId="192" xr:uid="{00000000-0005-0000-0000-00001C000000}"/>
    <cellStyle name="20% - Accent2 5" xfId="361" xr:uid="{00000000-0005-0000-0000-00001D000000}"/>
    <cellStyle name="20% - Accent2 6" xfId="553" xr:uid="{00000000-0005-0000-0000-00001E000000}"/>
    <cellStyle name="20% - Accent3" xfId="14" builtinId="38" customBuiltin="1"/>
    <cellStyle name="20% - Accent3 2" xfId="195" xr:uid="{00000000-0005-0000-0000-000020000000}"/>
    <cellStyle name="20% - Accent3 2 2" xfId="364" xr:uid="{00000000-0005-0000-0000-000021000000}"/>
    <cellStyle name="20% - Accent3 3" xfId="346" xr:uid="{00000000-0005-0000-0000-000022000000}"/>
    <cellStyle name="20% - Accent3 4" xfId="194" xr:uid="{00000000-0005-0000-0000-000023000000}"/>
    <cellStyle name="20% - Accent3 5" xfId="363" xr:uid="{00000000-0005-0000-0000-000024000000}"/>
    <cellStyle name="20% - Accent3 6" xfId="554" xr:uid="{00000000-0005-0000-0000-000025000000}"/>
    <cellStyle name="20% - Accent4" xfId="15" builtinId="42" customBuiltin="1"/>
    <cellStyle name="20% - Accent4 2" xfId="197" xr:uid="{00000000-0005-0000-0000-000027000000}"/>
    <cellStyle name="20% - Accent4 2 2" xfId="366" xr:uid="{00000000-0005-0000-0000-000028000000}"/>
    <cellStyle name="20% - Accent4 3" xfId="345" xr:uid="{00000000-0005-0000-0000-000029000000}"/>
    <cellStyle name="20% - Accent4 4" xfId="196" xr:uid="{00000000-0005-0000-0000-00002A000000}"/>
    <cellStyle name="20% - Accent4 5" xfId="365" xr:uid="{00000000-0005-0000-0000-00002B000000}"/>
    <cellStyle name="20% - Accent4 6" xfId="555" xr:uid="{00000000-0005-0000-0000-00002C000000}"/>
    <cellStyle name="20% - Accent5" xfId="16" builtinId="46" customBuiltin="1"/>
    <cellStyle name="20% - Accent5 2" xfId="199" xr:uid="{00000000-0005-0000-0000-00002E000000}"/>
    <cellStyle name="20% - Accent5 2 2" xfId="367" xr:uid="{00000000-0005-0000-0000-00002F000000}"/>
    <cellStyle name="20% - Accent5 3" xfId="344" xr:uid="{00000000-0005-0000-0000-000030000000}"/>
    <cellStyle name="20% - Accent5 4" xfId="198" xr:uid="{00000000-0005-0000-0000-000031000000}"/>
    <cellStyle name="20% - Accent5 5" xfId="556" xr:uid="{00000000-0005-0000-0000-000032000000}"/>
    <cellStyle name="20% - Accent6" xfId="17" builtinId="50" customBuiltin="1"/>
    <cellStyle name="20% - Accent6 2" xfId="201" xr:uid="{00000000-0005-0000-0000-000034000000}"/>
    <cellStyle name="20% - Accent6 2 2" xfId="368" xr:uid="{00000000-0005-0000-0000-000035000000}"/>
    <cellStyle name="20% - Accent6 3" xfId="343" xr:uid="{00000000-0005-0000-0000-000036000000}"/>
    <cellStyle name="20% - Accent6 4" xfId="200" xr:uid="{00000000-0005-0000-0000-000037000000}"/>
    <cellStyle name="20% - Accent6 5" xfId="557" xr:uid="{00000000-0005-0000-0000-000038000000}"/>
    <cellStyle name="3" xfId="18" xr:uid="{00000000-0005-0000-0000-000039000000}"/>
    <cellStyle name="3_CMU-PM" xfId="202" xr:uid="{00000000-0005-0000-0000-00003A000000}"/>
    <cellStyle name="3_Sheet2" xfId="369" xr:uid="{00000000-0005-0000-0000-00003B000000}"/>
    <cellStyle name="³f¹ô[0]_ÿÿÿÿÿÿ" xfId="19" xr:uid="{00000000-0005-0000-0000-00003C000000}"/>
    <cellStyle name="³f¹ô_ÿÿÿÿÿÿ" xfId="20" xr:uid="{00000000-0005-0000-0000-00003D000000}"/>
    <cellStyle name="4" xfId="21" xr:uid="{00000000-0005-0000-0000-00003E000000}"/>
    <cellStyle name="4_Sheet2" xfId="370" xr:uid="{00000000-0005-0000-0000-00003F000000}"/>
    <cellStyle name="40% - Accent1" xfId="22" builtinId="31" customBuiltin="1"/>
    <cellStyle name="40% - Accent1 2" xfId="204" xr:uid="{00000000-0005-0000-0000-000041000000}"/>
    <cellStyle name="40% - Accent1 2 2" xfId="372" xr:uid="{00000000-0005-0000-0000-000042000000}"/>
    <cellStyle name="40% - Accent1 3" xfId="342" xr:uid="{00000000-0005-0000-0000-000043000000}"/>
    <cellStyle name="40% - Accent1 4" xfId="203" xr:uid="{00000000-0005-0000-0000-000044000000}"/>
    <cellStyle name="40% - Accent1 5" xfId="371" xr:uid="{00000000-0005-0000-0000-000045000000}"/>
    <cellStyle name="40% - Accent1 6" xfId="558" xr:uid="{00000000-0005-0000-0000-000046000000}"/>
    <cellStyle name="40% - Accent2" xfId="23" builtinId="35" customBuiltin="1"/>
    <cellStyle name="40% - Accent2 2" xfId="206" xr:uid="{00000000-0005-0000-0000-000048000000}"/>
    <cellStyle name="40% - Accent2 2 2" xfId="373" xr:uid="{00000000-0005-0000-0000-000049000000}"/>
    <cellStyle name="40% - Accent2 3" xfId="341" xr:uid="{00000000-0005-0000-0000-00004A000000}"/>
    <cellStyle name="40% - Accent2 4" xfId="205" xr:uid="{00000000-0005-0000-0000-00004B000000}"/>
    <cellStyle name="40% - Accent2 5" xfId="559" xr:uid="{00000000-0005-0000-0000-00004C000000}"/>
    <cellStyle name="40% - Accent3" xfId="24" builtinId="39" customBuiltin="1"/>
    <cellStyle name="40% - Accent3 2" xfId="208" xr:uid="{00000000-0005-0000-0000-00004E000000}"/>
    <cellStyle name="40% - Accent3 2 2" xfId="375" xr:uid="{00000000-0005-0000-0000-00004F000000}"/>
    <cellStyle name="40% - Accent3 3" xfId="340" xr:uid="{00000000-0005-0000-0000-000050000000}"/>
    <cellStyle name="40% - Accent3 4" xfId="207" xr:uid="{00000000-0005-0000-0000-000051000000}"/>
    <cellStyle name="40% - Accent3 5" xfId="374" xr:uid="{00000000-0005-0000-0000-000052000000}"/>
    <cellStyle name="40% - Accent3 6" xfId="560" xr:uid="{00000000-0005-0000-0000-000053000000}"/>
    <cellStyle name="40% - Accent4" xfId="25" builtinId="43" customBuiltin="1"/>
    <cellStyle name="40% - Accent4 2" xfId="210" xr:uid="{00000000-0005-0000-0000-000055000000}"/>
    <cellStyle name="40% - Accent4 2 2" xfId="377" xr:uid="{00000000-0005-0000-0000-000056000000}"/>
    <cellStyle name="40% - Accent4 3" xfId="339" xr:uid="{00000000-0005-0000-0000-000057000000}"/>
    <cellStyle name="40% - Accent4 4" xfId="209" xr:uid="{00000000-0005-0000-0000-000058000000}"/>
    <cellStyle name="40% - Accent4 5" xfId="376" xr:uid="{00000000-0005-0000-0000-000059000000}"/>
    <cellStyle name="40% - Accent4 6" xfId="561" xr:uid="{00000000-0005-0000-0000-00005A000000}"/>
    <cellStyle name="40% - Accent5" xfId="26" builtinId="47" customBuiltin="1"/>
    <cellStyle name="40% - Accent5 2" xfId="212" xr:uid="{00000000-0005-0000-0000-00005C000000}"/>
    <cellStyle name="40% - Accent5 2 2" xfId="378" xr:uid="{00000000-0005-0000-0000-00005D000000}"/>
    <cellStyle name="40% - Accent5 3" xfId="338" xr:uid="{00000000-0005-0000-0000-00005E000000}"/>
    <cellStyle name="40% - Accent5 4" xfId="211" xr:uid="{00000000-0005-0000-0000-00005F000000}"/>
    <cellStyle name="40% - Accent5 5" xfId="562" xr:uid="{00000000-0005-0000-0000-000060000000}"/>
    <cellStyle name="40% - Accent6" xfId="27" builtinId="51" customBuiltin="1"/>
    <cellStyle name="40% - Accent6 2" xfId="214" xr:uid="{00000000-0005-0000-0000-000062000000}"/>
    <cellStyle name="40% - Accent6 2 2" xfId="380" xr:uid="{00000000-0005-0000-0000-000063000000}"/>
    <cellStyle name="40% - Accent6 3" xfId="337" xr:uid="{00000000-0005-0000-0000-000064000000}"/>
    <cellStyle name="40% - Accent6 4" xfId="213" xr:uid="{00000000-0005-0000-0000-000065000000}"/>
    <cellStyle name="40% - Accent6 5" xfId="379" xr:uid="{00000000-0005-0000-0000-000066000000}"/>
    <cellStyle name="40% - Accent6 6" xfId="563" xr:uid="{00000000-0005-0000-0000-000067000000}"/>
    <cellStyle name="60% - Accent1" xfId="28" builtinId="32" customBuiltin="1"/>
    <cellStyle name="60% - Accent1 2" xfId="216" xr:uid="{00000000-0005-0000-0000-000069000000}"/>
    <cellStyle name="60% - Accent1 2 2" xfId="382" xr:uid="{00000000-0005-0000-0000-00006A000000}"/>
    <cellStyle name="60% - Accent1 3" xfId="336" xr:uid="{00000000-0005-0000-0000-00006B000000}"/>
    <cellStyle name="60% - Accent1 4" xfId="215" xr:uid="{00000000-0005-0000-0000-00006C000000}"/>
    <cellStyle name="60% - Accent1 5" xfId="381" xr:uid="{00000000-0005-0000-0000-00006D000000}"/>
    <cellStyle name="60% - Accent1 6" xfId="564" xr:uid="{00000000-0005-0000-0000-00006E000000}"/>
    <cellStyle name="60% - Accent2" xfId="29" builtinId="36" customBuiltin="1"/>
    <cellStyle name="60% - Accent2 2" xfId="218" xr:uid="{00000000-0005-0000-0000-000070000000}"/>
    <cellStyle name="60% - Accent2 2 2" xfId="383" xr:uid="{00000000-0005-0000-0000-000071000000}"/>
    <cellStyle name="60% - Accent2 3" xfId="335" xr:uid="{00000000-0005-0000-0000-000072000000}"/>
    <cellStyle name="60% - Accent2 4" xfId="217" xr:uid="{00000000-0005-0000-0000-000073000000}"/>
    <cellStyle name="60% - Accent2 5" xfId="565" xr:uid="{00000000-0005-0000-0000-000074000000}"/>
    <cellStyle name="60% - Accent3" xfId="30" builtinId="40" customBuiltin="1"/>
    <cellStyle name="60% - Accent3 2" xfId="220" xr:uid="{00000000-0005-0000-0000-000076000000}"/>
    <cellStyle name="60% - Accent3 2 2" xfId="385" xr:uid="{00000000-0005-0000-0000-000077000000}"/>
    <cellStyle name="60% - Accent3 3" xfId="334" xr:uid="{00000000-0005-0000-0000-000078000000}"/>
    <cellStyle name="60% - Accent3 4" xfId="219" xr:uid="{00000000-0005-0000-0000-000079000000}"/>
    <cellStyle name="60% - Accent3 5" xfId="384" xr:uid="{00000000-0005-0000-0000-00007A000000}"/>
    <cellStyle name="60% - Accent3 6" xfId="566" xr:uid="{00000000-0005-0000-0000-00007B000000}"/>
    <cellStyle name="60% - Accent4" xfId="31" builtinId="44" customBuiltin="1"/>
    <cellStyle name="60% - Accent4 2" xfId="222" xr:uid="{00000000-0005-0000-0000-00007D000000}"/>
    <cellStyle name="60% - Accent4 2 2" xfId="387" xr:uid="{00000000-0005-0000-0000-00007E000000}"/>
    <cellStyle name="60% - Accent4 3" xfId="333" xr:uid="{00000000-0005-0000-0000-00007F000000}"/>
    <cellStyle name="60% - Accent4 4" xfId="221" xr:uid="{00000000-0005-0000-0000-000080000000}"/>
    <cellStyle name="60% - Accent4 5" xfId="386" xr:uid="{00000000-0005-0000-0000-000081000000}"/>
    <cellStyle name="60% - Accent4 6" xfId="567" xr:uid="{00000000-0005-0000-0000-000082000000}"/>
    <cellStyle name="60% - Accent5" xfId="32" builtinId="48" customBuiltin="1"/>
    <cellStyle name="60% - Accent5 2" xfId="224" xr:uid="{00000000-0005-0000-0000-000084000000}"/>
    <cellStyle name="60% - Accent5 2 2" xfId="388" xr:uid="{00000000-0005-0000-0000-000085000000}"/>
    <cellStyle name="60% - Accent5 3" xfId="332" xr:uid="{00000000-0005-0000-0000-000086000000}"/>
    <cellStyle name="60% - Accent5 4" xfId="223" xr:uid="{00000000-0005-0000-0000-000087000000}"/>
    <cellStyle name="60% - Accent5 5" xfId="568" xr:uid="{00000000-0005-0000-0000-000088000000}"/>
    <cellStyle name="60% - Accent6" xfId="33" builtinId="52" customBuiltin="1"/>
    <cellStyle name="60% - Accent6 2" xfId="226" xr:uid="{00000000-0005-0000-0000-00008A000000}"/>
    <cellStyle name="60% - Accent6 2 2" xfId="390" xr:uid="{00000000-0005-0000-0000-00008B000000}"/>
    <cellStyle name="60% - Accent6 3" xfId="331" xr:uid="{00000000-0005-0000-0000-00008C000000}"/>
    <cellStyle name="60% - Accent6 4" xfId="225" xr:uid="{00000000-0005-0000-0000-00008D000000}"/>
    <cellStyle name="60% - Accent6 5" xfId="389" xr:uid="{00000000-0005-0000-0000-00008E000000}"/>
    <cellStyle name="60% - Accent6 6" xfId="569" xr:uid="{00000000-0005-0000-0000-00008F000000}"/>
    <cellStyle name="Accent1" xfId="34" builtinId="29" customBuiltin="1"/>
    <cellStyle name="Accent1 2" xfId="228" xr:uid="{00000000-0005-0000-0000-000091000000}"/>
    <cellStyle name="Accent1 2 2" xfId="392" xr:uid="{00000000-0005-0000-0000-000092000000}"/>
    <cellStyle name="Accent1 3" xfId="330" xr:uid="{00000000-0005-0000-0000-000093000000}"/>
    <cellStyle name="Accent1 4" xfId="227" xr:uid="{00000000-0005-0000-0000-000094000000}"/>
    <cellStyle name="Accent1 5" xfId="391" xr:uid="{00000000-0005-0000-0000-000095000000}"/>
    <cellStyle name="Accent1 6" xfId="570" xr:uid="{00000000-0005-0000-0000-000096000000}"/>
    <cellStyle name="Accent2" xfId="35" builtinId="33" customBuiltin="1"/>
    <cellStyle name="Accent2 2" xfId="230" xr:uid="{00000000-0005-0000-0000-000098000000}"/>
    <cellStyle name="Accent2 2 2" xfId="393" xr:uid="{00000000-0005-0000-0000-000099000000}"/>
    <cellStyle name="Accent2 3" xfId="329" xr:uid="{00000000-0005-0000-0000-00009A000000}"/>
    <cellStyle name="Accent2 4" xfId="229" xr:uid="{00000000-0005-0000-0000-00009B000000}"/>
    <cellStyle name="Accent2 5" xfId="571" xr:uid="{00000000-0005-0000-0000-00009C000000}"/>
    <cellStyle name="Accent3" xfId="36" builtinId="37" customBuiltin="1"/>
    <cellStyle name="Accent3 2" xfId="232" xr:uid="{00000000-0005-0000-0000-00009E000000}"/>
    <cellStyle name="Accent3 2 2" xfId="394" xr:uid="{00000000-0005-0000-0000-00009F000000}"/>
    <cellStyle name="Accent3 3" xfId="328" xr:uid="{00000000-0005-0000-0000-0000A0000000}"/>
    <cellStyle name="Accent3 4" xfId="231" xr:uid="{00000000-0005-0000-0000-0000A1000000}"/>
    <cellStyle name="Accent3 5" xfId="572" xr:uid="{00000000-0005-0000-0000-0000A2000000}"/>
    <cellStyle name="Accent4" xfId="37" builtinId="41" customBuiltin="1"/>
    <cellStyle name="Accent4 2" xfId="234" xr:uid="{00000000-0005-0000-0000-0000A4000000}"/>
    <cellStyle name="Accent4 2 2" xfId="396" xr:uid="{00000000-0005-0000-0000-0000A5000000}"/>
    <cellStyle name="Accent4 3" xfId="327" xr:uid="{00000000-0005-0000-0000-0000A6000000}"/>
    <cellStyle name="Accent4 4" xfId="233" xr:uid="{00000000-0005-0000-0000-0000A7000000}"/>
    <cellStyle name="Accent4 5" xfId="395" xr:uid="{00000000-0005-0000-0000-0000A8000000}"/>
    <cellStyle name="Accent4 6" xfId="573" xr:uid="{00000000-0005-0000-0000-0000A9000000}"/>
    <cellStyle name="Accent5" xfId="38" builtinId="45" customBuiltin="1"/>
    <cellStyle name="Accent5 2" xfId="236" xr:uid="{00000000-0005-0000-0000-0000AB000000}"/>
    <cellStyle name="Accent5 2 2" xfId="397" xr:uid="{00000000-0005-0000-0000-0000AC000000}"/>
    <cellStyle name="Accent5 3" xfId="326" xr:uid="{00000000-0005-0000-0000-0000AD000000}"/>
    <cellStyle name="Accent5 4" xfId="235" xr:uid="{00000000-0005-0000-0000-0000AE000000}"/>
    <cellStyle name="Accent5 5" xfId="574" xr:uid="{00000000-0005-0000-0000-0000AF000000}"/>
    <cellStyle name="Accent6" xfId="39" builtinId="49" customBuiltin="1"/>
    <cellStyle name="Accent6 2" xfId="238" xr:uid="{00000000-0005-0000-0000-0000B1000000}"/>
    <cellStyle name="Accent6 2 2" xfId="398" xr:uid="{00000000-0005-0000-0000-0000B2000000}"/>
    <cellStyle name="Accent6 3" xfId="325" xr:uid="{00000000-0005-0000-0000-0000B3000000}"/>
    <cellStyle name="Accent6 4" xfId="237" xr:uid="{00000000-0005-0000-0000-0000B4000000}"/>
    <cellStyle name="Accent6 5" xfId="575" xr:uid="{00000000-0005-0000-0000-0000B5000000}"/>
    <cellStyle name="ÅëÈ­ [0]_±âÅ¸" xfId="40" xr:uid="{00000000-0005-0000-0000-0000B6000000}"/>
    <cellStyle name="AeE­ [0]_INQUIRY ¿µ¾÷AßAø " xfId="41" xr:uid="{00000000-0005-0000-0000-0000B7000000}"/>
    <cellStyle name="ÅëÈ­ [0]_S" xfId="42" xr:uid="{00000000-0005-0000-0000-0000B8000000}"/>
    <cellStyle name="ÅëÈ­_±âÅ¸" xfId="43" xr:uid="{00000000-0005-0000-0000-0000B9000000}"/>
    <cellStyle name="AeE­_INQUIRY ¿µ¾÷AßAø " xfId="44" xr:uid="{00000000-0005-0000-0000-0000BA000000}"/>
    <cellStyle name="ÅëÈ­_S" xfId="45" xr:uid="{00000000-0005-0000-0000-0000BB000000}"/>
    <cellStyle name="ÄÞ¸¶ [0]_±âÅ¸" xfId="46" xr:uid="{00000000-0005-0000-0000-0000BC000000}"/>
    <cellStyle name="AÞ¸¶ [0]_INQUIRY ¿?¾÷AßAø " xfId="47" xr:uid="{00000000-0005-0000-0000-0000BD000000}"/>
    <cellStyle name="ÄÞ¸¶ [0]_S" xfId="48" xr:uid="{00000000-0005-0000-0000-0000BE000000}"/>
    <cellStyle name="ÄÞ¸¶_±âÅ¸" xfId="49" xr:uid="{00000000-0005-0000-0000-0000BF000000}"/>
    <cellStyle name="AÞ¸¶_INQUIRY ¿?¾÷AßAø " xfId="50" xr:uid="{00000000-0005-0000-0000-0000C0000000}"/>
    <cellStyle name="ÄÞ¸¶_S" xfId="51" xr:uid="{00000000-0005-0000-0000-0000C1000000}"/>
    <cellStyle name="Bad" xfId="52" builtinId="27" customBuiltin="1"/>
    <cellStyle name="Bad 2" xfId="240" xr:uid="{00000000-0005-0000-0000-0000C3000000}"/>
    <cellStyle name="Bad 2 2" xfId="399" xr:uid="{00000000-0005-0000-0000-0000C4000000}"/>
    <cellStyle name="Bad 3" xfId="324" xr:uid="{00000000-0005-0000-0000-0000C5000000}"/>
    <cellStyle name="Bad 4" xfId="239" xr:uid="{00000000-0005-0000-0000-0000C6000000}"/>
    <cellStyle name="Bad 5" xfId="576" xr:uid="{00000000-0005-0000-0000-0000C7000000}"/>
    <cellStyle name="blank" xfId="53" xr:uid="{00000000-0005-0000-0000-0000C8000000}"/>
    <cellStyle name="blank 2" xfId="829" xr:uid="{00000000-0005-0000-0000-0000C9000000}"/>
    <cellStyle name="C?AØ_¿?¾÷CoE² " xfId="54" xr:uid="{00000000-0005-0000-0000-0000CA000000}"/>
    <cellStyle name="Ç¥ÁØ_#2(M17)_1" xfId="55" xr:uid="{00000000-0005-0000-0000-0000CB000000}"/>
    <cellStyle name="C￥AØ_¿μ¾÷CoE² " xfId="56" xr:uid="{00000000-0005-0000-0000-0000CC000000}"/>
    <cellStyle name="Ç¥ÁØ_S" xfId="57" xr:uid="{00000000-0005-0000-0000-0000CD000000}"/>
    <cellStyle name="C￥AØ_Sheet1_¿μ¾÷CoE² " xfId="58" xr:uid="{00000000-0005-0000-0000-0000CE000000}"/>
    <cellStyle name="Calc Currency (0)" xfId="59" xr:uid="{00000000-0005-0000-0000-0000CF000000}"/>
    <cellStyle name="Calc Currency (0) 2" xfId="60" xr:uid="{00000000-0005-0000-0000-0000D0000000}"/>
    <cellStyle name="Calc Currency (0) 2 2" xfId="323" xr:uid="{00000000-0005-0000-0000-0000D1000000}"/>
    <cellStyle name="Calc Currency (0) 2 2 2" xfId="858" xr:uid="{00000000-0005-0000-0000-0000D2000000}"/>
    <cellStyle name="Calc Currency (0) 2 3" xfId="400" xr:uid="{00000000-0005-0000-0000-0000D3000000}"/>
    <cellStyle name="Calc Currency (0) 3" xfId="401" xr:uid="{00000000-0005-0000-0000-0000D4000000}"/>
    <cellStyle name="Calc Currency (0) 3 2" xfId="830" xr:uid="{00000000-0005-0000-0000-0000D5000000}"/>
    <cellStyle name="Calc Currency (0) 4" xfId="577" xr:uid="{00000000-0005-0000-0000-0000D6000000}"/>
    <cellStyle name="Calc Currency (0) 5" xfId="614" xr:uid="{00000000-0005-0000-0000-0000D7000000}"/>
    <cellStyle name="Calc Currency (0)_CH12-KHMT" xfId="526" xr:uid="{00000000-0005-0000-0000-0000D8000000}"/>
    <cellStyle name="Calc Percent (0)" xfId="61" xr:uid="{00000000-0005-0000-0000-0000D9000000}"/>
    <cellStyle name="Calc Percent (0) 2" xfId="831" xr:uid="{00000000-0005-0000-0000-0000DA000000}"/>
    <cellStyle name="Calc Percent (1)" xfId="62" xr:uid="{00000000-0005-0000-0000-0000DB000000}"/>
    <cellStyle name="Calc Percent (1) 2" xfId="832" xr:uid="{00000000-0005-0000-0000-0000DC000000}"/>
    <cellStyle name="Calculation" xfId="63" builtinId="22" customBuiltin="1"/>
    <cellStyle name="Calculation 2" xfId="242" xr:uid="{00000000-0005-0000-0000-0000DE000000}"/>
    <cellStyle name="Calculation 2 2" xfId="403" xr:uid="{00000000-0005-0000-0000-0000DF000000}"/>
    <cellStyle name="Calculation 3" xfId="322" xr:uid="{00000000-0005-0000-0000-0000E0000000}"/>
    <cellStyle name="Calculation 4" xfId="241" xr:uid="{00000000-0005-0000-0000-0000E1000000}"/>
    <cellStyle name="Calculation 5" xfId="402" xr:uid="{00000000-0005-0000-0000-0000E2000000}"/>
    <cellStyle name="Calculation 6" xfId="578" xr:uid="{00000000-0005-0000-0000-0000E3000000}"/>
    <cellStyle name="category" xfId="64" xr:uid="{00000000-0005-0000-0000-0000E4000000}"/>
    <cellStyle name="Comma 2" xfId="66" xr:uid="{00000000-0005-0000-0000-0000E6000000}"/>
    <cellStyle name="Comma 2 2" xfId="245" xr:uid="{00000000-0005-0000-0000-0000E7000000}"/>
    <cellStyle name="Comma 2 3" xfId="635" xr:uid="{00000000-0005-0000-0000-0000E8000000}"/>
    <cellStyle name="Comma 3" xfId="67" xr:uid="{00000000-0005-0000-0000-0000E9000000}"/>
    <cellStyle name="Comma 3 2" xfId="407" xr:uid="{00000000-0005-0000-0000-0000EA000000}"/>
    <cellStyle name="Comma 3 2 2" xfId="833" xr:uid="{00000000-0005-0000-0000-0000EB000000}"/>
    <cellStyle name="Comma 4" xfId="68" xr:uid="{00000000-0005-0000-0000-0000EC000000}"/>
    <cellStyle name="Comma 4 2" xfId="321" xr:uid="{00000000-0005-0000-0000-0000ED000000}"/>
    <cellStyle name="Comma 4 2 2" xfId="878" xr:uid="{00000000-0005-0000-0000-0000EE000000}"/>
    <cellStyle name="Comma 5" xfId="406" xr:uid="{00000000-0005-0000-0000-0000EF000000}"/>
    <cellStyle name="comma zerodec" xfId="69" xr:uid="{00000000-0005-0000-0000-0000F0000000}"/>
    <cellStyle name="Comma0" xfId="70" xr:uid="{00000000-0005-0000-0000-0000F1000000}"/>
    <cellStyle name="Comma0 2" xfId="408" xr:uid="{00000000-0005-0000-0000-0000F2000000}"/>
    <cellStyle name="Comma0 2 2" xfId="834" xr:uid="{00000000-0005-0000-0000-0000F3000000}"/>
    <cellStyle name="Comma0 3" xfId="409" xr:uid="{00000000-0005-0000-0000-0000F4000000}"/>
    <cellStyle name="Comma0_Sheet2" xfId="410" xr:uid="{00000000-0005-0000-0000-0000F5000000}"/>
    <cellStyle name="Currency0" xfId="71" xr:uid="{00000000-0005-0000-0000-0000F6000000}"/>
    <cellStyle name="Currency0 2" xfId="411" xr:uid="{00000000-0005-0000-0000-0000F7000000}"/>
    <cellStyle name="Currency0 2 2" xfId="835" xr:uid="{00000000-0005-0000-0000-0000F8000000}"/>
    <cellStyle name="Currency0 3" xfId="412" xr:uid="{00000000-0005-0000-0000-0000F9000000}"/>
    <cellStyle name="Currency0_KẾ TOÁN" xfId="527" xr:uid="{00000000-0005-0000-0000-0000FA000000}"/>
    <cellStyle name="Currency1" xfId="72" xr:uid="{00000000-0005-0000-0000-0000FB000000}"/>
    <cellStyle name="Check Cell" xfId="65" builtinId="23" customBuiltin="1"/>
    <cellStyle name="Check Cell 2" xfId="244" xr:uid="{00000000-0005-0000-0000-0000FD000000}"/>
    <cellStyle name="Check Cell 2 2" xfId="405" xr:uid="{00000000-0005-0000-0000-0000FE000000}"/>
    <cellStyle name="Check Cell 3" xfId="320" xr:uid="{00000000-0005-0000-0000-0000FF000000}"/>
    <cellStyle name="Check Cell 4" xfId="243" xr:uid="{00000000-0005-0000-0000-000000010000}"/>
    <cellStyle name="Check Cell 5" xfId="404" xr:uid="{00000000-0005-0000-0000-000001010000}"/>
    <cellStyle name="Check Cell 6" xfId="579" xr:uid="{00000000-0005-0000-0000-000002010000}"/>
    <cellStyle name="Date" xfId="73" xr:uid="{00000000-0005-0000-0000-000003010000}"/>
    <cellStyle name="Date 2" xfId="413" xr:uid="{00000000-0005-0000-0000-000004010000}"/>
    <cellStyle name="Date 2 2" xfId="836" xr:uid="{00000000-0005-0000-0000-000005010000}"/>
    <cellStyle name="Date 3" xfId="414" xr:uid="{00000000-0005-0000-0000-000006010000}"/>
    <cellStyle name="Date_Sheet2" xfId="415" xr:uid="{00000000-0005-0000-0000-000007010000}"/>
    <cellStyle name="Dezimal [0]_Compiling Utility Macros" xfId="528" xr:uid="{00000000-0005-0000-0000-000008010000}"/>
    <cellStyle name="Dezimal_Compiling Utility Macros" xfId="529" xr:uid="{00000000-0005-0000-0000-000009010000}"/>
    <cellStyle name="Dollar (zero dec)" xfId="74" xr:uid="{00000000-0005-0000-0000-00000A010000}"/>
    <cellStyle name="DuToanBXD" xfId="530" xr:uid="{00000000-0005-0000-0000-00000B010000}"/>
    <cellStyle name="Enter Currency (0)" xfId="75" xr:uid="{00000000-0005-0000-0000-00000C010000}"/>
    <cellStyle name="Enter Currency (0) 2" xfId="76" xr:uid="{00000000-0005-0000-0000-00000D010000}"/>
    <cellStyle name="Enter Currency (0) 2 2" xfId="317" xr:uid="{00000000-0005-0000-0000-00000E010000}"/>
    <cellStyle name="Enter Currency (0) 2 2 2" xfId="859" xr:uid="{00000000-0005-0000-0000-00000F010000}"/>
    <cellStyle name="Enter Currency (0) 2 3" xfId="416" xr:uid="{00000000-0005-0000-0000-000010010000}"/>
    <cellStyle name="Enter Currency (0) 3" xfId="417" xr:uid="{00000000-0005-0000-0000-000011010000}"/>
    <cellStyle name="Enter Currency (0) 3 2" xfId="837" xr:uid="{00000000-0005-0000-0000-000012010000}"/>
    <cellStyle name="Enter Currency (0) 4" xfId="580" xr:uid="{00000000-0005-0000-0000-000013010000}"/>
    <cellStyle name="Enter Currency (0) 5" xfId="615" xr:uid="{00000000-0005-0000-0000-000014010000}"/>
    <cellStyle name="Enter Currency (0)_CH12-KHMT" xfId="531" xr:uid="{00000000-0005-0000-0000-000015010000}"/>
    <cellStyle name="Excel Built-in Normal" xfId="246" xr:uid="{00000000-0005-0000-0000-000016010000}"/>
    <cellStyle name="Explanatory Text" xfId="77" builtinId="53" customBuiltin="1"/>
    <cellStyle name="Explanatory Text 2" xfId="248" xr:uid="{00000000-0005-0000-0000-000018010000}"/>
    <cellStyle name="Explanatory Text 2 2" xfId="419" xr:uid="{00000000-0005-0000-0000-000019010000}"/>
    <cellStyle name="Explanatory Text 3" xfId="319" xr:uid="{00000000-0005-0000-0000-00001A010000}"/>
    <cellStyle name="Explanatory Text 4" xfId="247" xr:uid="{00000000-0005-0000-0000-00001B010000}"/>
    <cellStyle name="Explanatory Text 5" xfId="418" xr:uid="{00000000-0005-0000-0000-00001C010000}"/>
    <cellStyle name="Explanatory Text 6" xfId="581" xr:uid="{00000000-0005-0000-0000-00001D010000}"/>
    <cellStyle name="Fixed" xfId="78" xr:uid="{00000000-0005-0000-0000-00001E010000}"/>
    <cellStyle name="Fixed 2" xfId="420" xr:uid="{00000000-0005-0000-0000-00001F010000}"/>
    <cellStyle name="Fixed 2 2" xfId="838" xr:uid="{00000000-0005-0000-0000-000020010000}"/>
    <cellStyle name="Fixed 3" xfId="421" xr:uid="{00000000-0005-0000-0000-000021010000}"/>
    <cellStyle name="Fixed_Sheet2" xfId="422" xr:uid="{00000000-0005-0000-0000-000022010000}"/>
    <cellStyle name="Good" xfId="79" builtinId="26" customBuiltin="1"/>
    <cellStyle name="Good 2" xfId="250" xr:uid="{00000000-0005-0000-0000-000024010000}"/>
    <cellStyle name="Good 2 2" xfId="423" xr:uid="{00000000-0005-0000-0000-000025010000}"/>
    <cellStyle name="Good 3" xfId="318" xr:uid="{00000000-0005-0000-0000-000026010000}"/>
    <cellStyle name="Good 4" xfId="249" xr:uid="{00000000-0005-0000-0000-000027010000}"/>
    <cellStyle name="Good 5" xfId="582" xr:uid="{00000000-0005-0000-0000-000028010000}"/>
    <cellStyle name="Grey" xfId="80" xr:uid="{00000000-0005-0000-0000-000029010000}"/>
    <cellStyle name="Grey 2" xfId="81" xr:uid="{00000000-0005-0000-0000-00002A010000}"/>
    <cellStyle name="HEADER" xfId="82" xr:uid="{00000000-0005-0000-0000-00002B010000}"/>
    <cellStyle name="Header1" xfId="83" xr:uid="{00000000-0005-0000-0000-00002C010000}"/>
    <cellStyle name="Header2" xfId="84" xr:uid="{00000000-0005-0000-0000-00002D010000}"/>
    <cellStyle name="Heading 1" xfId="85" builtinId="16" customBuiltin="1"/>
    <cellStyle name="Heading 1 2" xfId="86" xr:uid="{00000000-0005-0000-0000-00002F010000}"/>
    <cellStyle name="Heading 1 2 2" xfId="425" xr:uid="{00000000-0005-0000-0000-000030010000}"/>
    <cellStyle name="Heading 1 3" xfId="316" xr:uid="{00000000-0005-0000-0000-000031010000}"/>
    <cellStyle name="Heading 1 4" xfId="251" xr:uid="{00000000-0005-0000-0000-000032010000}"/>
    <cellStyle name="Heading 1 5" xfId="424" xr:uid="{00000000-0005-0000-0000-000033010000}"/>
    <cellStyle name="Heading 2" xfId="87" builtinId="17" customBuiltin="1"/>
    <cellStyle name="Heading 2 2" xfId="88" xr:uid="{00000000-0005-0000-0000-000035010000}"/>
    <cellStyle name="Heading 2 2 2" xfId="427" xr:uid="{00000000-0005-0000-0000-000036010000}"/>
    <cellStyle name="Heading 2 3" xfId="315" xr:uid="{00000000-0005-0000-0000-000037010000}"/>
    <cellStyle name="Heading 2 4" xfId="252" xr:uid="{00000000-0005-0000-0000-000038010000}"/>
    <cellStyle name="Heading 2 5" xfId="426" xr:uid="{00000000-0005-0000-0000-000039010000}"/>
    <cellStyle name="Heading 3" xfId="89" builtinId="18" customBuiltin="1"/>
    <cellStyle name="Heading 3 2" xfId="254" xr:uid="{00000000-0005-0000-0000-00003B010000}"/>
    <cellStyle name="Heading 3 2 2" xfId="429" xr:uid="{00000000-0005-0000-0000-00003C010000}"/>
    <cellStyle name="Heading 3 2 3" xfId="584" xr:uid="{00000000-0005-0000-0000-00003D010000}"/>
    <cellStyle name="Heading 3 3" xfId="314" xr:uid="{00000000-0005-0000-0000-00003E010000}"/>
    <cellStyle name="Heading 3 4" xfId="253" xr:uid="{00000000-0005-0000-0000-00003F010000}"/>
    <cellStyle name="Heading 3 5" xfId="428" xr:uid="{00000000-0005-0000-0000-000040010000}"/>
    <cellStyle name="Heading 3 6" xfId="583" xr:uid="{00000000-0005-0000-0000-000041010000}"/>
    <cellStyle name="Heading 4" xfId="90" builtinId="19" customBuiltin="1"/>
    <cellStyle name="Heading 4 2" xfId="256" xr:uid="{00000000-0005-0000-0000-000043010000}"/>
    <cellStyle name="Heading 4 2 2" xfId="431" xr:uid="{00000000-0005-0000-0000-000044010000}"/>
    <cellStyle name="Heading 4 3" xfId="313" xr:uid="{00000000-0005-0000-0000-000045010000}"/>
    <cellStyle name="Heading 4 4" xfId="255" xr:uid="{00000000-0005-0000-0000-000046010000}"/>
    <cellStyle name="Heading 4 5" xfId="430" xr:uid="{00000000-0005-0000-0000-000047010000}"/>
    <cellStyle name="Heading 4 6" xfId="585" xr:uid="{00000000-0005-0000-0000-000048010000}"/>
    <cellStyle name="HEADING1" xfId="91" xr:uid="{00000000-0005-0000-0000-000049010000}"/>
    <cellStyle name="HEADING1 1" xfId="257" xr:uid="{00000000-0005-0000-0000-00004A010000}"/>
    <cellStyle name="HEADING1 2" xfId="92" xr:uid="{00000000-0005-0000-0000-00004B010000}"/>
    <cellStyle name="HEADING1 2 2" xfId="312" xr:uid="{00000000-0005-0000-0000-00004C010000}"/>
    <cellStyle name="HEADING1 3" xfId="432" xr:uid="{00000000-0005-0000-0000-00004D010000}"/>
    <cellStyle name="HEADING1 4" xfId="586" xr:uid="{00000000-0005-0000-0000-00004E010000}"/>
    <cellStyle name="HEADING1 5" xfId="616" xr:uid="{00000000-0005-0000-0000-00004F010000}"/>
    <cellStyle name="HEADING1_19AHD" xfId="258" xr:uid="{00000000-0005-0000-0000-000050010000}"/>
    <cellStyle name="HEADING2" xfId="93" xr:uid="{00000000-0005-0000-0000-000051010000}"/>
    <cellStyle name="HEADING2 2" xfId="94" xr:uid="{00000000-0005-0000-0000-000052010000}"/>
    <cellStyle name="HEADING2 2 2" xfId="311" xr:uid="{00000000-0005-0000-0000-000053010000}"/>
    <cellStyle name="HEADING2 3" xfId="433" xr:uid="{00000000-0005-0000-0000-000054010000}"/>
    <cellStyle name="HEADING2 4" xfId="587" xr:uid="{00000000-0005-0000-0000-000055010000}"/>
    <cellStyle name="HEADING2 5" xfId="617" xr:uid="{00000000-0005-0000-0000-000056010000}"/>
    <cellStyle name="HEADING2_CĐX" xfId="434" xr:uid="{00000000-0005-0000-0000-000057010000}"/>
    <cellStyle name="Hyperlink 2" xfId="259" xr:uid="{00000000-0005-0000-0000-000058010000}"/>
    <cellStyle name="Hyperlink 2 2" xfId="521" xr:uid="{00000000-0005-0000-0000-000059010000}"/>
    <cellStyle name="Hyperlink 2 3" xfId="588" xr:uid="{00000000-0005-0000-0000-00005A010000}"/>
    <cellStyle name="Input" xfId="95" builtinId="20" customBuiltin="1"/>
    <cellStyle name="Input [yellow]" xfId="96" xr:uid="{00000000-0005-0000-0000-00005C010000}"/>
    <cellStyle name="Input [yellow] 2" xfId="97" xr:uid="{00000000-0005-0000-0000-00005D010000}"/>
    <cellStyle name="Input 10" xfId="589" xr:uid="{00000000-0005-0000-0000-00005E010000}"/>
    <cellStyle name="Input 11" xfId="618" xr:uid="{00000000-0005-0000-0000-00005F010000}"/>
    <cellStyle name="Input 2" xfId="98" xr:uid="{00000000-0005-0000-0000-000060010000}"/>
    <cellStyle name="Input 2 2" xfId="436" xr:uid="{00000000-0005-0000-0000-000061010000}"/>
    <cellStyle name="Input 3" xfId="310" xr:uid="{00000000-0005-0000-0000-000062010000}"/>
    <cellStyle name="Input 4" xfId="260" xr:uid="{00000000-0005-0000-0000-000063010000}"/>
    <cellStyle name="Input 5" xfId="353" xr:uid="{00000000-0005-0000-0000-000064010000}"/>
    <cellStyle name="Input 6" xfId="355" xr:uid="{00000000-0005-0000-0000-000065010000}"/>
    <cellStyle name="Input 7" xfId="435" xr:uid="{00000000-0005-0000-0000-000066010000}"/>
    <cellStyle name="Input 8" xfId="522" xr:uid="{00000000-0005-0000-0000-000067010000}"/>
    <cellStyle name="Input 9" xfId="532" xr:uid="{00000000-0005-0000-0000-000068010000}"/>
    <cellStyle name="Link Currency (0)" xfId="99" xr:uid="{00000000-0005-0000-0000-000069010000}"/>
    <cellStyle name="Link Currency (0) 2" xfId="100" xr:uid="{00000000-0005-0000-0000-00006A010000}"/>
    <cellStyle name="Link Currency (0) 2 2" xfId="309" xr:uid="{00000000-0005-0000-0000-00006B010000}"/>
    <cellStyle name="Link Currency (0) 2 2 2" xfId="860" xr:uid="{00000000-0005-0000-0000-00006C010000}"/>
    <cellStyle name="Link Currency (0) 2 3" xfId="437" xr:uid="{00000000-0005-0000-0000-00006D010000}"/>
    <cellStyle name="Link Currency (0) 3" xfId="438" xr:uid="{00000000-0005-0000-0000-00006E010000}"/>
    <cellStyle name="Link Currency (0) 3 2" xfId="839" xr:uid="{00000000-0005-0000-0000-00006F010000}"/>
    <cellStyle name="Link Currency (0) 4" xfId="590" xr:uid="{00000000-0005-0000-0000-000070010000}"/>
    <cellStyle name="Link Currency (0) 5" xfId="619" xr:uid="{00000000-0005-0000-0000-000071010000}"/>
    <cellStyle name="Link Currency (0)_CH12-KHMT" xfId="533" xr:uid="{00000000-0005-0000-0000-000072010000}"/>
    <cellStyle name="Linked Cell" xfId="101" builtinId="24" customBuiltin="1"/>
    <cellStyle name="Linked Cell 2" xfId="262" xr:uid="{00000000-0005-0000-0000-000074010000}"/>
    <cellStyle name="Linked Cell 2 2" xfId="439" xr:uid="{00000000-0005-0000-0000-000075010000}"/>
    <cellStyle name="Linked Cell 3" xfId="308" xr:uid="{00000000-0005-0000-0000-000076010000}"/>
    <cellStyle name="Linked Cell 4" xfId="261" xr:uid="{00000000-0005-0000-0000-000077010000}"/>
    <cellStyle name="Linked Cell 5" xfId="591" xr:uid="{00000000-0005-0000-0000-000078010000}"/>
    <cellStyle name="Milliers [0]_AR1194" xfId="102" xr:uid="{00000000-0005-0000-0000-000079010000}"/>
    <cellStyle name="Milliers_AR1194" xfId="103" xr:uid="{00000000-0005-0000-0000-00007A010000}"/>
    <cellStyle name="Model" xfId="104" xr:uid="{00000000-0005-0000-0000-00007B010000}"/>
    <cellStyle name="moi" xfId="105" xr:uid="{00000000-0005-0000-0000-00007C010000}"/>
    <cellStyle name="moi 2" xfId="840" xr:uid="{00000000-0005-0000-0000-00007D010000}"/>
    <cellStyle name="Monétaire [0]_AR1194" xfId="106" xr:uid="{00000000-0005-0000-0000-00007E010000}"/>
    <cellStyle name="Monétaire_AR1194" xfId="107" xr:uid="{00000000-0005-0000-0000-00007F010000}"/>
    <cellStyle name="n" xfId="108" xr:uid="{00000000-0005-0000-0000-000080010000}"/>
    <cellStyle name="n_CMU-PM" xfId="263" xr:uid="{00000000-0005-0000-0000-000081010000}"/>
    <cellStyle name="n_CMU-PM 2" xfId="841" xr:uid="{00000000-0005-0000-0000-000082010000}"/>
    <cellStyle name="n_Sheet2" xfId="440" xr:uid="{00000000-0005-0000-0000-000083010000}"/>
    <cellStyle name="Neutral" xfId="109" builtinId="28" customBuiltin="1"/>
    <cellStyle name="Neutral 2" xfId="265" xr:uid="{00000000-0005-0000-0000-000085010000}"/>
    <cellStyle name="Neutral 2 2" xfId="442" xr:uid="{00000000-0005-0000-0000-000086010000}"/>
    <cellStyle name="Neutral 3" xfId="307" xr:uid="{00000000-0005-0000-0000-000087010000}"/>
    <cellStyle name="Neutral 4" xfId="264" xr:uid="{00000000-0005-0000-0000-000088010000}"/>
    <cellStyle name="Neutral 5" xfId="441" xr:uid="{00000000-0005-0000-0000-000089010000}"/>
    <cellStyle name="Neutral 6" xfId="592" xr:uid="{00000000-0005-0000-0000-00008A010000}"/>
    <cellStyle name="New Times Roman" xfId="110" xr:uid="{00000000-0005-0000-0000-00008B010000}"/>
    <cellStyle name="New Times Roman 2" xfId="306" xr:uid="{00000000-0005-0000-0000-00008C010000}"/>
    <cellStyle name="New Times Roman 2 2" xfId="443" xr:uid="{00000000-0005-0000-0000-00008D010000}"/>
    <cellStyle name="New Times Roman 3" xfId="444" xr:uid="{00000000-0005-0000-0000-00008E010000}"/>
    <cellStyle name="New Times Roman 4" xfId="593" xr:uid="{00000000-0005-0000-0000-00008F010000}"/>
    <cellStyle name="New Times Roman 5" xfId="620" xr:uid="{00000000-0005-0000-0000-000090010000}"/>
    <cellStyle name="New Times Roman_CĐX" xfId="445" xr:uid="{00000000-0005-0000-0000-000091010000}"/>
    <cellStyle name="no dec" xfId="111" xr:uid="{00000000-0005-0000-0000-000092010000}"/>
    <cellStyle name="no dec 2" xfId="305" xr:uid="{00000000-0005-0000-0000-000093010000}"/>
    <cellStyle name="no dec 3" xfId="594" xr:uid="{00000000-0005-0000-0000-000094010000}"/>
    <cellStyle name="no dec 4" xfId="621" xr:uid="{00000000-0005-0000-0000-000095010000}"/>
    <cellStyle name="Normal" xfId="0" builtinId="0"/>
    <cellStyle name="Normal - Style1" xfId="112" xr:uid="{00000000-0005-0000-0000-000097010000}"/>
    <cellStyle name="Normal - Style1 2" xfId="304" xr:uid="{00000000-0005-0000-0000-000098010000}"/>
    <cellStyle name="Normal - Style1 2 2" xfId="447" xr:uid="{00000000-0005-0000-0000-000099010000}"/>
    <cellStyle name="Normal - Style1 3" xfId="446" xr:uid="{00000000-0005-0000-0000-00009A010000}"/>
    <cellStyle name="Normal - Style1 4" xfId="595" xr:uid="{00000000-0005-0000-0000-00009B010000}"/>
    <cellStyle name="Normal - Style1 5" xfId="622" xr:uid="{00000000-0005-0000-0000-00009C010000}"/>
    <cellStyle name="Normal - Style1_CHÍNH" xfId="448" xr:uid="{00000000-0005-0000-0000-00009D010000}"/>
    <cellStyle name="Normal 10" xfId="184" xr:uid="{00000000-0005-0000-0000-00009E010000}"/>
    <cellStyle name="Normal 10 2" xfId="450" xr:uid="{00000000-0005-0000-0000-00009F010000}"/>
    <cellStyle name="Normal 10 2 2" xfId="882" xr:uid="{00000000-0005-0000-0000-0000A0010000}"/>
    <cellStyle name="Normal 10 2 3" xfId="693" xr:uid="{00000000-0005-0000-0000-0000A1010000}"/>
    <cellStyle name="Normal 10 3" xfId="449" xr:uid="{00000000-0005-0000-0000-0000A2010000}"/>
    <cellStyle name="Normal 10 3 2" xfId="842" xr:uid="{00000000-0005-0000-0000-0000A3010000}"/>
    <cellStyle name="Normal 10 4" xfId="640" xr:uid="{00000000-0005-0000-0000-0000A4010000}"/>
    <cellStyle name="Normal 104" xfId="1079" xr:uid="{00000000-0005-0000-0000-0000A5010000}"/>
    <cellStyle name="Normal 11" xfId="185" xr:uid="{00000000-0005-0000-0000-0000A6010000}"/>
    <cellStyle name="Normal 11 2" xfId="451" xr:uid="{00000000-0005-0000-0000-0000A7010000}"/>
    <cellStyle name="Normal 11 2 2" xfId="879" xr:uid="{00000000-0005-0000-0000-0000A8010000}"/>
    <cellStyle name="Normal 11 2 3" xfId="689" xr:uid="{00000000-0005-0000-0000-0000A9010000}"/>
    <cellStyle name="Normal 11 3" xfId="978" xr:uid="{00000000-0005-0000-0000-0000AA010000}"/>
    <cellStyle name="Normal 11 4" xfId="658" xr:uid="{00000000-0005-0000-0000-0000AB010000}"/>
    <cellStyle name="Normal 12" xfId="266" xr:uid="{00000000-0005-0000-0000-0000AC010000}"/>
    <cellStyle name="Normal 12 2" xfId="452" xr:uid="{00000000-0005-0000-0000-0000AD010000}"/>
    <cellStyle name="Normal 12 3" xfId="1085" xr:uid="{00000000-0005-0000-0000-0000AE010000}"/>
    <cellStyle name="Normal 13" xfId="267" xr:uid="{00000000-0005-0000-0000-0000AF010000}"/>
    <cellStyle name="Normal 13 2" xfId="453" xr:uid="{00000000-0005-0000-0000-0000B0010000}"/>
    <cellStyle name="Normal 13 3" xfId="1086" xr:uid="{00000000-0005-0000-0000-0000B1010000}"/>
    <cellStyle name="Normal 14" xfId="303" xr:uid="{00000000-0005-0000-0000-0000B2010000}"/>
    <cellStyle name="Normal 14 2" xfId="455" xr:uid="{00000000-0005-0000-0000-0000B3010000}"/>
    <cellStyle name="Normal 14 2 2" xfId="880" xr:uid="{00000000-0005-0000-0000-0000B4010000}"/>
    <cellStyle name="Normal 14 2 3" xfId="690" xr:uid="{00000000-0005-0000-0000-0000B5010000}"/>
    <cellStyle name="Normal 14 3" xfId="456" xr:uid="{00000000-0005-0000-0000-0000B6010000}"/>
    <cellStyle name="Normal 14 3 2" xfId="979" xr:uid="{00000000-0005-0000-0000-0000B7010000}"/>
    <cellStyle name="Normal 14 4" xfId="454" xr:uid="{00000000-0005-0000-0000-0000B8010000}"/>
    <cellStyle name="Normal 14 5" xfId="659" xr:uid="{00000000-0005-0000-0000-0000B9010000}"/>
    <cellStyle name="Normal 15" xfId="186" xr:uid="{00000000-0005-0000-0000-0000BA010000}"/>
    <cellStyle name="Normal 15 2" xfId="457" xr:uid="{00000000-0005-0000-0000-0000BB010000}"/>
    <cellStyle name="Normal 15 2 2" xfId="881" xr:uid="{00000000-0005-0000-0000-0000BC010000}"/>
    <cellStyle name="Normal 15 2 3" xfId="691" xr:uid="{00000000-0005-0000-0000-0000BD010000}"/>
    <cellStyle name="Normal 15 3" xfId="980" xr:uid="{00000000-0005-0000-0000-0000BE010000}"/>
    <cellStyle name="Normal 15 4" xfId="660" xr:uid="{00000000-0005-0000-0000-0000BF010000}"/>
    <cellStyle name="Normal 16" xfId="187" xr:uid="{00000000-0005-0000-0000-0000C0010000}"/>
    <cellStyle name="Normal 16 2" xfId="694" xr:uid="{00000000-0005-0000-0000-0000C1010000}"/>
    <cellStyle name="Normal 16 2 2" xfId="883" xr:uid="{00000000-0005-0000-0000-0000C2010000}"/>
    <cellStyle name="Normal 16 3" xfId="981" xr:uid="{00000000-0005-0000-0000-0000C3010000}"/>
    <cellStyle name="Normal 16 4" xfId="661" xr:uid="{00000000-0005-0000-0000-0000C4010000}"/>
    <cellStyle name="Normal 17" xfId="297" xr:uid="{00000000-0005-0000-0000-0000C5010000}"/>
    <cellStyle name="Normal 17 2" xfId="458" xr:uid="{00000000-0005-0000-0000-0000C6010000}"/>
    <cellStyle name="Normal 17 2 2" xfId="982" xr:uid="{00000000-0005-0000-0000-0000C7010000}"/>
    <cellStyle name="Normal 17 3" xfId="662" xr:uid="{00000000-0005-0000-0000-0000C8010000}"/>
    <cellStyle name="Normal 17 4" xfId="1087" xr:uid="{00000000-0005-0000-0000-0000C9010000}"/>
    <cellStyle name="Normal 18" xfId="354" xr:uid="{00000000-0005-0000-0000-0000CA010000}"/>
    <cellStyle name="Normal 18 2" xfId="983" xr:uid="{00000000-0005-0000-0000-0000CB010000}"/>
    <cellStyle name="Normal 18 3" xfId="663" xr:uid="{00000000-0005-0000-0000-0000CC010000}"/>
    <cellStyle name="Normal 19" xfId="356" xr:uid="{00000000-0005-0000-0000-0000CD010000}"/>
    <cellStyle name="Normal 19 2" xfId="984" xr:uid="{00000000-0005-0000-0000-0000CE010000}"/>
    <cellStyle name="Normal 19 3" xfId="664" xr:uid="{00000000-0005-0000-0000-0000CF010000}"/>
    <cellStyle name="Normal 19 4" xfId="1088" xr:uid="{00000000-0005-0000-0000-0000D0010000}"/>
    <cellStyle name="Normal 2" xfId="113" xr:uid="{00000000-0005-0000-0000-0000D1010000}"/>
    <cellStyle name="Normal 2 10" xfId="610" xr:uid="{00000000-0005-0000-0000-0000D2010000}"/>
    <cellStyle name="Normal 2 11" xfId="114" xr:uid="{00000000-0005-0000-0000-0000D3010000}"/>
    <cellStyle name="Normal 2 11 2" xfId="843" xr:uid="{00000000-0005-0000-0000-0000D4010000}"/>
    <cellStyle name="Normal 2 12" xfId="702" xr:uid="{00000000-0005-0000-0000-0000D5010000}"/>
    <cellStyle name="Normal 2 12 2" xfId="888" xr:uid="{00000000-0005-0000-0000-0000D6010000}"/>
    <cellStyle name="Normal 2 13" xfId="1096" xr:uid="{00000000-0005-0000-0000-0000D7010000}"/>
    <cellStyle name="Normal 2 14" xfId="1098" xr:uid="{00000000-0005-0000-0000-0000D8010000}"/>
    <cellStyle name="Normal 2 2" xfId="115" xr:uid="{00000000-0005-0000-0000-0000D9010000}"/>
    <cellStyle name="Normal 2 2 2" xfId="116" xr:uid="{00000000-0005-0000-0000-0000DA010000}"/>
    <cellStyle name="Normal 2 2 2 2" xfId="117" xr:uid="{00000000-0005-0000-0000-0000DB010000}"/>
    <cellStyle name="Normal 2 2 2 2 2" xfId="461" xr:uid="{00000000-0005-0000-0000-0000DC010000}"/>
    <cellStyle name="Normal 2 2 2 2 2 2" xfId="844" xr:uid="{00000000-0005-0000-0000-0000DD010000}"/>
    <cellStyle name="Normal 2 2 2 2 3" xfId="460" xr:uid="{00000000-0005-0000-0000-0000DE010000}"/>
    <cellStyle name="Normal 2 2 2 2 4" xfId="643" xr:uid="{00000000-0005-0000-0000-0000DF010000}"/>
    <cellStyle name="Normal 2 2 2 3" xfId="118" xr:uid="{00000000-0005-0000-0000-0000E0010000}"/>
    <cellStyle name="Normal 2 2 2 3 2" xfId="644" xr:uid="{00000000-0005-0000-0000-0000E1010000}"/>
    <cellStyle name="Normal 2 2 2 4" xfId="119" xr:uid="{00000000-0005-0000-0000-0000E2010000}"/>
    <cellStyle name="Normal 2 2 2 4 2" xfId="861" xr:uid="{00000000-0005-0000-0000-0000E3010000}"/>
    <cellStyle name="Normal 2 2 2 5" xfId="642" xr:uid="{00000000-0005-0000-0000-0000E4010000}"/>
    <cellStyle name="Normal 2 2 2_KẾ TOÁN" xfId="535" xr:uid="{00000000-0005-0000-0000-0000E5010000}"/>
    <cellStyle name="Normal 2 2 3" xfId="120" xr:uid="{00000000-0005-0000-0000-0000E6010000}"/>
    <cellStyle name="Normal 2 2 3 2" xfId="302" xr:uid="{00000000-0005-0000-0000-0000E7010000}"/>
    <cellStyle name="Normal 2 2 3 2 2" xfId="463" xr:uid="{00000000-0005-0000-0000-0000E8010000}"/>
    <cellStyle name="Normal 2 2 3 2 2 2" xfId="757" xr:uid="{00000000-0005-0000-0000-0000E9010000}"/>
    <cellStyle name="Normal 2 2 3 2 2 2 2" xfId="991" xr:uid="{00000000-0005-0000-0000-0000EA010000}"/>
    <cellStyle name="Normal 2 2 3 2 2 3" xfId="756" xr:uid="{00000000-0005-0000-0000-0000EB010000}"/>
    <cellStyle name="Normal 2 2 3 2 2 3 2" xfId="990" xr:uid="{00000000-0005-0000-0000-0000EC010000}"/>
    <cellStyle name="Normal 2 2 3 2 2 4" xfId="950" xr:uid="{00000000-0005-0000-0000-0000ED010000}"/>
    <cellStyle name="Normal 2 2 3 2 2 5" xfId="746" xr:uid="{00000000-0005-0000-0000-0000EE010000}"/>
    <cellStyle name="Normal 2 2 3 2 3" xfId="597" xr:uid="{00000000-0005-0000-0000-0000EF010000}"/>
    <cellStyle name="Normal 2 2 3 2 3 2" xfId="992" xr:uid="{00000000-0005-0000-0000-0000F0010000}"/>
    <cellStyle name="Normal 2 2 3 2 3 3" xfId="758" xr:uid="{00000000-0005-0000-0000-0000F1010000}"/>
    <cellStyle name="Normal 2 2 3 2 4" xfId="624" xr:uid="{00000000-0005-0000-0000-0000F2010000}"/>
    <cellStyle name="Normal 2 2 3 2 4 2" xfId="989" xr:uid="{00000000-0005-0000-0000-0000F3010000}"/>
    <cellStyle name="Normal 2 2 3 2 4 3" xfId="755" xr:uid="{00000000-0005-0000-0000-0000F4010000}"/>
    <cellStyle name="Normal 2 2 3 2 5" xfId="934" xr:uid="{00000000-0005-0000-0000-0000F5010000}"/>
    <cellStyle name="Normal 2 2 3 2 6" xfId="710" xr:uid="{00000000-0005-0000-0000-0000F6010000}"/>
    <cellStyle name="Normal 2 2 3 3" xfId="462" xr:uid="{00000000-0005-0000-0000-0000F7010000}"/>
    <cellStyle name="Normal 2 2 3 4" xfId="596" xr:uid="{00000000-0005-0000-0000-0000F8010000}"/>
    <cellStyle name="Normal 2 2 3 5" xfId="623" xr:uid="{00000000-0005-0000-0000-0000F9010000}"/>
    <cellStyle name="Normal 2 2 3 6" xfId="645" xr:uid="{00000000-0005-0000-0000-0000FA010000}"/>
    <cellStyle name="Normal 2 2 4" xfId="121" xr:uid="{00000000-0005-0000-0000-0000FB010000}"/>
    <cellStyle name="Normal 2 2 4 2" xfId="268" xr:uid="{00000000-0005-0000-0000-0000FC010000}"/>
    <cellStyle name="Normal 2 2 4_Danh sach thi av cao cap 1 ( noi ) lop k15i ( i1 den i 8 )" xfId="122" xr:uid="{00000000-0005-0000-0000-0000FD010000}"/>
    <cellStyle name="Normal 2 2 5" xfId="269" xr:uid="{00000000-0005-0000-0000-0000FE010000}"/>
    <cellStyle name="Normal 2 2 6" xfId="641" xr:uid="{00000000-0005-0000-0000-0000FF010000}"/>
    <cellStyle name="Normal 2 2_CH12-KHMT" xfId="536" xr:uid="{00000000-0005-0000-0000-000000020000}"/>
    <cellStyle name="Normal 2 3" xfId="123" xr:uid="{00000000-0005-0000-0000-000001020000}"/>
    <cellStyle name="Normal 2 3 2" xfId="270" xr:uid="{00000000-0005-0000-0000-000002020000}"/>
    <cellStyle name="Normal 2 3 2 2" xfId="466" xr:uid="{00000000-0005-0000-0000-000003020000}"/>
    <cellStyle name="Normal 2 3 2 3" xfId="465" xr:uid="{00000000-0005-0000-0000-000004020000}"/>
    <cellStyle name="Normal 2 3 2 4" xfId="598" xr:uid="{00000000-0005-0000-0000-000005020000}"/>
    <cellStyle name="Normal 2 3 2 5" xfId="625" xr:uid="{00000000-0005-0000-0000-000006020000}"/>
    <cellStyle name="Normal 2 3 3" xfId="467" xr:uid="{00000000-0005-0000-0000-000007020000}"/>
    <cellStyle name="Normal 2 3 3 2" xfId="599" xr:uid="{00000000-0005-0000-0000-000008020000}"/>
    <cellStyle name="Normal 2 3 3 3" xfId="626" xr:uid="{00000000-0005-0000-0000-000009020000}"/>
    <cellStyle name="Normal 2 3 4" xfId="464" xr:uid="{00000000-0005-0000-0000-00000A020000}"/>
    <cellStyle name="Normal 2 3 5" xfId="611" xr:uid="{00000000-0005-0000-0000-00000B020000}"/>
    <cellStyle name="Normal 2 3_AVDL" xfId="468" xr:uid="{00000000-0005-0000-0000-00000C020000}"/>
    <cellStyle name="Normal 2 4" xfId="124" xr:uid="{00000000-0005-0000-0000-00000D020000}"/>
    <cellStyle name="Normal 2 4 2" xfId="271" xr:uid="{00000000-0005-0000-0000-00000E020000}"/>
    <cellStyle name="Normal 2 4 3" xfId="469" xr:uid="{00000000-0005-0000-0000-00000F020000}"/>
    <cellStyle name="Normal 2 5" xfId="125" xr:uid="{00000000-0005-0000-0000-000010020000}"/>
    <cellStyle name="Normal 2 5 2" xfId="471" xr:uid="{00000000-0005-0000-0000-000011020000}"/>
    <cellStyle name="Normal 2 5 3" xfId="470" xr:uid="{00000000-0005-0000-0000-000012020000}"/>
    <cellStyle name="Normal 2 6" xfId="126" xr:uid="{00000000-0005-0000-0000-000013020000}"/>
    <cellStyle name="Normal 2 6 2" xfId="182" xr:uid="{00000000-0005-0000-0000-000014020000}"/>
    <cellStyle name="Normal 2 6 2 2" xfId="685" xr:uid="{00000000-0005-0000-0000-000015020000}"/>
    <cellStyle name="Normal 2 6 2 2 2" xfId="734" xr:uid="{00000000-0005-0000-0000-000016020000}"/>
    <cellStyle name="Normal 2 6 2 2 2 2" xfId="762" xr:uid="{00000000-0005-0000-0000-000017020000}"/>
    <cellStyle name="Normal 2 6 2 2 2 2 2" xfId="969" xr:uid="{00000000-0005-0000-0000-000018020000}"/>
    <cellStyle name="Normal 2 6 2 2 2 3" xfId="761" xr:uid="{00000000-0005-0000-0000-000019020000}"/>
    <cellStyle name="Normal 2 6 2 2 2 3 2" xfId="995" xr:uid="{00000000-0005-0000-0000-00001A020000}"/>
    <cellStyle name="Normal 2 6 2 2 2 4" xfId="941" xr:uid="{00000000-0005-0000-0000-00001B020000}"/>
    <cellStyle name="Normal 2 6 2 2 3" xfId="763" xr:uid="{00000000-0005-0000-0000-00001C020000}"/>
    <cellStyle name="Normal 2 6 2 2 3 2" xfId="996" xr:uid="{00000000-0005-0000-0000-00001D020000}"/>
    <cellStyle name="Normal 2 6 2 2 4" xfId="760" xr:uid="{00000000-0005-0000-0000-00001E020000}"/>
    <cellStyle name="Normal 2 6 2 2 4 2" xfId="994" xr:uid="{00000000-0005-0000-0000-00001F020000}"/>
    <cellStyle name="Normal 2 6 2 2 5" xfId="925" xr:uid="{00000000-0005-0000-0000-000020020000}"/>
    <cellStyle name="Normal 2 6 2 3" xfId="706" xr:uid="{00000000-0005-0000-0000-000021020000}"/>
    <cellStyle name="Normal 2 6 2 3 2" xfId="744" xr:uid="{00000000-0005-0000-0000-000022020000}"/>
    <cellStyle name="Normal 2 6 2 3 2 2" xfId="766" xr:uid="{00000000-0005-0000-0000-000023020000}"/>
    <cellStyle name="Normal 2 6 2 3 2 2 2" xfId="999" xr:uid="{00000000-0005-0000-0000-000024020000}"/>
    <cellStyle name="Normal 2 6 2 3 2 3" xfId="765" xr:uid="{00000000-0005-0000-0000-000025020000}"/>
    <cellStyle name="Normal 2 6 2 3 2 3 2" xfId="998" xr:uid="{00000000-0005-0000-0000-000026020000}"/>
    <cellStyle name="Normal 2 6 2 3 2 4" xfId="948" xr:uid="{00000000-0005-0000-0000-000027020000}"/>
    <cellStyle name="Normal 2 6 2 3 3" xfId="767" xr:uid="{00000000-0005-0000-0000-000028020000}"/>
    <cellStyle name="Normal 2 6 2 3 3 2" xfId="1000" xr:uid="{00000000-0005-0000-0000-000029020000}"/>
    <cellStyle name="Normal 2 6 2 3 4" xfId="764" xr:uid="{00000000-0005-0000-0000-00002A020000}"/>
    <cellStyle name="Normal 2 6 2 3 4 2" xfId="997" xr:uid="{00000000-0005-0000-0000-00002B020000}"/>
    <cellStyle name="Normal 2 6 2 3 5" xfId="932" xr:uid="{00000000-0005-0000-0000-00002C020000}"/>
    <cellStyle name="Normal 2 6 2 4" xfId="718" xr:uid="{00000000-0005-0000-0000-00002D020000}"/>
    <cellStyle name="Normal 2 6 2 4 2" xfId="769" xr:uid="{00000000-0005-0000-0000-00002E020000}"/>
    <cellStyle name="Normal 2 6 2 4 2 2" xfId="1002" xr:uid="{00000000-0005-0000-0000-00002F020000}"/>
    <cellStyle name="Normal 2 6 2 4 3" xfId="768" xr:uid="{00000000-0005-0000-0000-000030020000}"/>
    <cellStyle name="Normal 2 6 2 4 3 2" xfId="1001" xr:uid="{00000000-0005-0000-0000-000031020000}"/>
    <cellStyle name="Normal 2 6 2 4 4" xfId="937" xr:uid="{00000000-0005-0000-0000-000032020000}"/>
    <cellStyle name="Normal 2 6 2 5" xfId="770" xr:uid="{00000000-0005-0000-0000-000033020000}"/>
    <cellStyle name="Normal 2 6 2 5 2" xfId="1003" xr:uid="{00000000-0005-0000-0000-000034020000}"/>
    <cellStyle name="Normal 2 6 2 6" xfId="759" xr:uid="{00000000-0005-0000-0000-000035020000}"/>
    <cellStyle name="Normal 2 6 2 6 2" xfId="993" xr:uid="{00000000-0005-0000-0000-000036020000}"/>
    <cellStyle name="Normal 2 6 2 7" xfId="921" xr:uid="{00000000-0005-0000-0000-000037020000}"/>
    <cellStyle name="Normal 2 6 3" xfId="472" xr:uid="{00000000-0005-0000-0000-000038020000}"/>
    <cellStyle name="Normal 2 6 4" xfId="646" xr:uid="{00000000-0005-0000-0000-000039020000}"/>
    <cellStyle name="Normal 2 7" xfId="459" xr:uid="{00000000-0005-0000-0000-00003A020000}"/>
    <cellStyle name="Normal 2 8" xfId="523" xr:uid="{00000000-0005-0000-0000-00003B020000}"/>
    <cellStyle name="Normal 2 9" xfId="534" xr:uid="{00000000-0005-0000-0000-00003C020000}"/>
    <cellStyle name="Normal 2_AVBD" xfId="272" xr:uid="{00000000-0005-0000-0000-00003D020000}"/>
    <cellStyle name="Normal 20" xfId="520" xr:uid="{00000000-0005-0000-0000-00003E020000}"/>
    <cellStyle name="Normal 20 2" xfId="985" xr:uid="{00000000-0005-0000-0000-00003F020000}"/>
    <cellStyle name="Normal 20 3" xfId="665" xr:uid="{00000000-0005-0000-0000-000040020000}"/>
    <cellStyle name="Normal 20 4" xfId="1089" xr:uid="{00000000-0005-0000-0000-000041020000}"/>
    <cellStyle name="Normal 21" xfId="525" xr:uid="{00000000-0005-0000-0000-000042020000}"/>
    <cellStyle name="Normal 21 2" xfId="986" xr:uid="{00000000-0005-0000-0000-000043020000}"/>
    <cellStyle name="Normal 21 3" xfId="666" xr:uid="{00000000-0005-0000-0000-000044020000}"/>
    <cellStyle name="Normal 21 4" xfId="1090" xr:uid="{00000000-0005-0000-0000-000045020000}"/>
    <cellStyle name="Normal 22" xfId="548" xr:uid="{00000000-0005-0000-0000-000046020000}"/>
    <cellStyle name="Normal 22 2" xfId="987" xr:uid="{00000000-0005-0000-0000-000047020000}"/>
    <cellStyle name="Normal 22 3" xfId="667" xr:uid="{00000000-0005-0000-0000-000048020000}"/>
    <cellStyle name="Normal 22 4" xfId="1091" xr:uid="{00000000-0005-0000-0000-000049020000}"/>
    <cellStyle name="Normal 23" xfId="549" xr:uid="{00000000-0005-0000-0000-00004A020000}"/>
    <cellStyle name="Normal 23 2" xfId="988" xr:uid="{00000000-0005-0000-0000-00004B020000}"/>
    <cellStyle name="Normal 23 3" xfId="668" xr:uid="{00000000-0005-0000-0000-00004C020000}"/>
    <cellStyle name="Normal 23 4" xfId="1092" xr:uid="{00000000-0005-0000-0000-00004D020000}"/>
    <cellStyle name="Normal 24" xfId="550" xr:uid="{00000000-0005-0000-0000-00004E020000}"/>
    <cellStyle name="Normal 24 2" xfId="719" xr:uid="{00000000-0005-0000-0000-00004F020000}"/>
    <cellStyle name="Normal 24 2 2" xfId="773" xr:uid="{00000000-0005-0000-0000-000050020000}"/>
    <cellStyle name="Normal 24 2 2 2" xfId="1006" xr:uid="{00000000-0005-0000-0000-000051020000}"/>
    <cellStyle name="Normal 24 2 3" xfId="772" xr:uid="{00000000-0005-0000-0000-000052020000}"/>
    <cellStyle name="Normal 24 2 3 2" xfId="1005" xr:uid="{00000000-0005-0000-0000-000053020000}"/>
    <cellStyle name="Normal 24 2 4" xfId="938" xr:uid="{00000000-0005-0000-0000-000054020000}"/>
    <cellStyle name="Normal 24 3" xfId="774" xr:uid="{00000000-0005-0000-0000-000055020000}"/>
    <cellStyle name="Normal 24 3 2" xfId="1007" xr:uid="{00000000-0005-0000-0000-000056020000}"/>
    <cellStyle name="Normal 24 4" xfId="771" xr:uid="{00000000-0005-0000-0000-000057020000}"/>
    <cellStyle name="Normal 24 4 2" xfId="1004" xr:uid="{00000000-0005-0000-0000-000058020000}"/>
    <cellStyle name="Normal 24 5" xfId="922" xr:uid="{00000000-0005-0000-0000-000059020000}"/>
    <cellStyle name="Normal 24 6" xfId="670" xr:uid="{00000000-0005-0000-0000-00005A020000}"/>
    <cellStyle name="Normal 24 7" xfId="1093" xr:uid="{00000000-0005-0000-0000-00005B020000}"/>
    <cellStyle name="Normal 25" xfId="551" xr:uid="{00000000-0005-0000-0000-00005C020000}"/>
    <cellStyle name="Normal 25 2" xfId="720" xr:uid="{00000000-0005-0000-0000-00005D020000}"/>
    <cellStyle name="Normal 25 2 2" xfId="777" xr:uid="{00000000-0005-0000-0000-00005E020000}"/>
    <cellStyle name="Normal 25 2 2 2" xfId="1010" xr:uid="{00000000-0005-0000-0000-00005F020000}"/>
    <cellStyle name="Normal 25 2 3" xfId="776" xr:uid="{00000000-0005-0000-0000-000060020000}"/>
    <cellStyle name="Normal 25 2 3 2" xfId="1009" xr:uid="{00000000-0005-0000-0000-000061020000}"/>
    <cellStyle name="Normal 25 2 4" xfId="939" xr:uid="{00000000-0005-0000-0000-000062020000}"/>
    <cellStyle name="Normal 25 3" xfId="778" xr:uid="{00000000-0005-0000-0000-000063020000}"/>
    <cellStyle name="Normal 25 3 2" xfId="1011" xr:uid="{00000000-0005-0000-0000-000064020000}"/>
    <cellStyle name="Normal 25 4" xfId="775" xr:uid="{00000000-0005-0000-0000-000065020000}"/>
    <cellStyle name="Normal 25 4 2" xfId="1008" xr:uid="{00000000-0005-0000-0000-000066020000}"/>
    <cellStyle name="Normal 25 5" xfId="923" xr:uid="{00000000-0005-0000-0000-000067020000}"/>
    <cellStyle name="Normal 25 6" xfId="671" xr:uid="{00000000-0005-0000-0000-000068020000}"/>
    <cellStyle name="Normal 25 7" xfId="1094" xr:uid="{00000000-0005-0000-0000-000069020000}"/>
    <cellStyle name="Normal 26" xfId="609" xr:uid="{00000000-0005-0000-0000-00006A020000}"/>
    <cellStyle name="Normal 26 2" xfId="721" xr:uid="{00000000-0005-0000-0000-00006B020000}"/>
    <cellStyle name="Normal 26 2 2" xfId="896" xr:uid="{00000000-0005-0000-0000-00006C020000}"/>
    <cellStyle name="Normal 26 3" xfId="864" xr:uid="{00000000-0005-0000-0000-00006D020000}"/>
    <cellStyle name="Normal 26 4" xfId="672" xr:uid="{00000000-0005-0000-0000-00006E020000}"/>
    <cellStyle name="Normal 27" xfId="612" xr:uid="{00000000-0005-0000-0000-00006F020000}"/>
    <cellStyle name="Normal 27 2" xfId="722" xr:uid="{00000000-0005-0000-0000-000070020000}"/>
    <cellStyle name="Normal 27 2 2" xfId="897" xr:uid="{00000000-0005-0000-0000-000071020000}"/>
    <cellStyle name="Normal 27 3" xfId="865" xr:uid="{00000000-0005-0000-0000-000072020000}"/>
    <cellStyle name="Normal 27 4" xfId="673" xr:uid="{00000000-0005-0000-0000-000073020000}"/>
    <cellStyle name="Normal 28" xfId="613" xr:uid="{00000000-0005-0000-0000-000074020000}"/>
    <cellStyle name="Normal 28 2" xfId="723" xr:uid="{00000000-0005-0000-0000-000075020000}"/>
    <cellStyle name="Normal 28 2 2" xfId="898" xr:uid="{00000000-0005-0000-0000-000076020000}"/>
    <cellStyle name="Normal 28 3" xfId="866" xr:uid="{00000000-0005-0000-0000-000077020000}"/>
    <cellStyle name="Normal 28 4" xfId="674" xr:uid="{00000000-0005-0000-0000-000078020000}"/>
    <cellStyle name="Normal 29" xfId="632" xr:uid="{00000000-0005-0000-0000-000079020000}"/>
    <cellStyle name="Normal 29 2" xfId="845" xr:uid="{00000000-0005-0000-0000-00007A020000}"/>
    <cellStyle name="Normal 29 3" xfId="647" xr:uid="{00000000-0005-0000-0000-00007B020000}"/>
    <cellStyle name="Normal 3" xfId="127" xr:uid="{00000000-0005-0000-0000-00007C020000}"/>
    <cellStyle name="Normal 3 12 2" xfId="700" xr:uid="{00000000-0005-0000-0000-00007D020000}"/>
    <cellStyle name="Normal 3 12 2 2" xfId="887" xr:uid="{00000000-0005-0000-0000-00007E020000}"/>
    <cellStyle name="Normal 3 2" xfId="128" xr:uid="{00000000-0005-0000-0000-00007F020000}"/>
    <cellStyle name="Normal 3 2 2" xfId="473" xr:uid="{00000000-0005-0000-0000-000080020000}"/>
    <cellStyle name="Normal 3 2 2 2" xfId="474" xr:uid="{00000000-0005-0000-0000-000081020000}"/>
    <cellStyle name="Normal 3 2 3" xfId="475" xr:uid="{00000000-0005-0000-0000-000082020000}"/>
    <cellStyle name="Normal 3 2 4" xfId="649" xr:uid="{00000000-0005-0000-0000-000083020000}"/>
    <cellStyle name="Normal 3 2_Sheet2" xfId="476" xr:uid="{00000000-0005-0000-0000-000084020000}"/>
    <cellStyle name="Normal 3 3" xfId="273" xr:uid="{00000000-0005-0000-0000-000085020000}"/>
    <cellStyle name="Normal 3 3 2" xfId="478" xr:uid="{00000000-0005-0000-0000-000086020000}"/>
    <cellStyle name="Normal 3 3 2 2" xfId="692" xr:uid="{00000000-0005-0000-0000-000087020000}"/>
    <cellStyle name="Normal 3 3 3" xfId="477" xr:uid="{00000000-0005-0000-0000-000088020000}"/>
    <cellStyle name="Normal 3 3 4" xfId="657" xr:uid="{00000000-0005-0000-0000-000089020000}"/>
    <cellStyle name="Normal 3 4" xfId="479" xr:uid="{00000000-0005-0000-0000-00008A020000}"/>
    <cellStyle name="Normal 3 4 2" xfId="600" xr:uid="{00000000-0005-0000-0000-00008B020000}"/>
    <cellStyle name="Normal 3 4 3" xfId="627" xr:uid="{00000000-0005-0000-0000-00008C020000}"/>
    <cellStyle name="Normal 3 4 4" xfId="669" xr:uid="{00000000-0005-0000-0000-00008D020000}"/>
    <cellStyle name="Normal 3 5" xfId="707" xr:uid="{00000000-0005-0000-0000-00008E020000}"/>
    <cellStyle name="Normal 3 5 2" xfId="890" xr:uid="{00000000-0005-0000-0000-00008F020000}"/>
    <cellStyle name="Normal 3 6" xfId="648" xr:uid="{00000000-0005-0000-0000-000090020000}"/>
    <cellStyle name="Normal 3 7" xfId="1078" xr:uid="{00000000-0005-0000-0000-000091020000}"/>
    <cellStyle name="Normal 3 8" xfId="1083" xr:uid="{00000000-0005-0000-0000-000092020000}"/>
    <cellStyle name="Normal 3 9" xfId="1084" xr:uid="{00000000-0005-0000-0000-000093020000}"/>
    <cellStyle name="Normal 3_16MTR" xfId="274" xr:uid="{00000000-0005-0000-0000-000094020000}"/>
    <cellStyle name="Normal 30" xfId="634" xr:uid="{00000000-0005-0000-0000-000095020000}"/>
    <cellStyle name="Normal 30 2" xfId="724" xr:uid="{00000000-0005-0000-0000-000096020000}"/>
    <cellStyle name="Normal 30 2 2" xfId="899" xr:uid="{00000000-0005-0000-0000-000097020000}"/>
    <cellStyle name="Normal 30 3" xfId="867" xr:uid="{00000000-0005-0000-0000-000098020000}"/>
    <cellStyle name="Normal 30 4" xfId="675" xr:uid="{00000000-0005-0000-0000-000099020000}"/>
    <cellStyle name="Normal 31" xfId="637" xr:uid="{00000000-0005-0000-0000-00009A020000}"/>
    <cellStyle name="Normal 31 2" xfId="725" xr:uid="{00000000-0005-0000-0000-00009B020000}"/>
    <cellStyle name="Normal 31 2 2" xfId="900" xr:uid="{00000000-0005-0000-0000-00009C020000}"/>
    <cellStyle name="Normal 31 3" xfId="868" xr:uid="{00000000-0005-0000-0000-00009D020000}"/>
    <cellStyle name="Normal 31 4" xfId="676" xr:uid="{00000000-0005-0000-0000-00009E020000}"/>
    <cellStyle name="Normal 32" xfId="638" xr:uid="{00000000-0005-0000-0000-00009F020000}"/>
    <cellStyle name="Normal 32 2" xfId="726" xr:uid="{00000000-0005-0000-0000-0000A0020000}"/>
    <cellStyle name="Normal 32 2 2" xfId="901" xr:uid="{00000000-0005-0000-0000-0000A1020000}"/>
    <cellStyle name="Normal 32 3" xfId="869" xr:uid="{00000000-0005-0000-0000-0000A2020000}"/>
    <cellStyle name="Normal 32 4" xfId="677" xr:uid="{00000000-0005-0000-0000-0000A3020000}"/>
    <cellStyle name="Normal 33" xfId="678" xr:uid="{00000000-0005-0000-0000-0000A4020000}"/>
    <cellStyle name="Normal 33 2" xfId="727" xr:uid="{00000000-0005-0000-0000-0000A5020000}"/>
    <cellStyle name="Normal 33 2 2" xfId="902" xr:uid="{00000000-0005-0000-0000-0000A6020000}"/>
    <cellStyle name="Normal 33 3" xfId="870" xr:uid="{00000000-0005-0000-0000-0000A7020000}"/>
    <cellStyle name="Normal 34" xfId="679" xr:uid="{00000000-0005-0000-0000-0000A8020000}"/>
    <cellStyle name="Normal 34 2" xfId="728" xr:uid="{00000000-0005-0000-0000-0000A9020000}"/>
    <cellStyle name="Normal 34 2 2" xfId="903" xr:uid="{00000000-0005-0000-0000-0000AA020000}"/>
    <cellStyle name="Normal 34 3" xfId="871" xr:uid="{00000000-0005-0000-0000-0000AB020000}"/>
    <cellStyle name="Normal 35" xfId="680" xr:uid="{00000000-0005-0000-0000-0000AC020000}"/>
    <cellStyle name="Normal 35 2" xfId="729" xr:uid="{00000000-0005-0000-0000-0000AD020000}"/>
    <cellStyle name="Normal 35 2 2" xfId="904" xr:uid="{00000000-0005-0000-0000-0000AE020000}"/>
    <cellStyle name="Normal 35 3" xfId="872" xr:uid="{00000000-0005-0000-0000-0000AF020000}"/>
    <cellStyle name="Normal 36" xfId="681" xr:uid="{00000000-0005-0000-0000-0000B0020000}"/>
    <cellStyle name="Normal 36 2" xfId="730" xr:uid="{00000000-0005-0000-0000-0000B1020000}"/>
    <cellStyle name="Normal 36 2 2" xfId="905" xr:uid="{00000000-0005-0000-0000-0000B2020000}"/>
    <cellStyle name="Normal 36 3" xfId="873" xr:uid="{00000000-0005-0000-0000-0000B3020000}"/>
    <cellStyle name="Normal 37" xfId="682" xr:uid="{00000000-0005-0000-0000-0000B4020000}"/>
    <cellStyle name="Normal 37 2" xfId="731" xr:uid="{00000000-0005-0000-0000-0000B5020000}"/>
    <cellStyle name="Normal 37 2 2" xfId="906" xr:uid="{00000000-0005-0000-0000-0000B6020000}"/>
    <cellStyle name="Normal 37 3" xfId="874" xr:uid="{00000000-0005-0000-0000-0000B7020000}"/>
    <cellStyle name="Normal 38" xfId="683" xr:uid="{00000000-0005-0000-0000-0000B8020000}"/>
    <cellStyle name="Normal 38 2" xfId="732" xr:uid="{00000000-0005-0000-0000-0000B9020000}"/>
    <cellStyle name="Normal 38 2 2" xfId="907" xr:uid="{00000000-0005-0000-0000-0000BA020000}"/>
    <cellStyle name="Normal 38 3" xfId="875" xr:uid="{00000000-0005-0000-0000-0000BB020000}"/>
    <cellStyle name="Normal 39" xfId="684" xr:uid="{00000000-0005-0000-0000-0000BC020000}"/>
    <cellStyle name="Normal 39 2" xfId="733" xr:uid="{00000000-0005-0000-0000-0000BD020000}"/>
    <cellStyle name="Normal 39 2 2" xfId="781" xr:uid="{00000000-0005-0000-0000-0000BE020000}"/>
    <cellStyle name="Normal 39 2 2 2" xfId="1014" xr:uid="{00000000-0005-0000-0000-0000BF020000}"/>
    <cellStyle name="Normal 39 2 3" xfId="780" xr:uid="{00000000-0005-0000-0000-0000C0020000}"/>
    <cellStyle name="Normal 39 2 3 2" xfId="1013" xr:uid="{00000000-0005-0000-0000-0000C1020000}"/>
    <cellStyle name="Normal 39 2 4" xfId="940" xr:uid="{00000000-0005-0000-0000-0000C2020000}"/>
    <cellStyle name="Normal 39 3" xfId="782" xr:uid="{00000000-0005-0000-0000-0000C3020000}"/>
    <cellStyle name="Normal 39 3 2" xfId="1015" xr:uid="{00000000-0005-0000-0000-0000C4020000}"/>
    <cellStyle name="Normal 39 4" xfId="779" xr:uid="{00000000-0005-0000-0000-0000C5020000}"/>
    <cellStyle name="Normal 39 4 2" xfId="1012" xr:uid="{00000000-0005-0000-0000-0000C6020000}"/>
    <cellStyle name="Normal 39 5" xfId="924" xr:uid="{00000000-0005-0000-0000-0000C7020000}"/>
    <cellStyle name="Normal 4" xfId="129" xr:uid="{00000000-0005-0000-0000-0000C8020000}"/>
    <cellStyle name="Normal 4 10" xfId="1095" xr:uid="{00000000-0005-0000-0000-0000C9020000}"/>
    <cellStyle name="Normal 4 2" xfId="276" xr:uid="{00000000-0005-0000-0000-0000CA020000}"/>
    <cellStyle name="Normal 4 2 2" xfId="481" xr:uid="{00000000-0005-0000-0000-0000CB020000}"/>
    <cellStyle name="Normal 4 2 2 2" xfId="847" xr:uid="{00000000-0005-0000-0000-0000CC020000}"/>
    <cellStyle name="Normal 4 2 3" xfId="480" xr:uid="{00000000-0005-0000-0000-0000CD020000}"/>
    <cellStyle name="Normal 4 2_AVDL" xfId="482" xr:uid="{00000000-0005-0000-0000-0000CE020000}"/>
    <cellStyle name="Normal 4 3" xfId="277" xr:uid="{00000000-0005-0000-0000-0000CF020000}"/>
    <cellStyle name="Normal 4 3 2" xfId="484" xr:uid="{00000000-0005-0000-0000-0000D0020000}"/>
    <cellStyle name="Normal 4 3 3" xfId="485" xr:uid="{00000000-0005-0000-0000-0000D1020000}"/>
    <cellStyle name="Normal 4 3 4" xfId="483" xr:uid="{00000000-0005-0000-0000-0000D2020000}"/>
    <cellStyle name="Normal 4 3_HB 30% HP TRƯỜNG CHUYÊN" xfId="486" xr:uid="{00000000-0005-0000-0000-0000D3020000}"/>
    <cellStyle name="Normal 4 4" xfId="278" xr:uid="{00000000-0005-0000-0000-0000D4020000}"/>
    <cellStyle name="Normal 4 4 2" xfId="487" xr:uid="{00000000-0005-0000-0000-0000D5020000}"/>
    <cellStyle name="Normal 4 4 2 2" xfId="848" xr:uid="{00000000-0005-0000-0000-0000D6020000}"/>
    <cellStyle name="Normal 4 4 3" xfId="650" xr:uid="{00000000-0005-0000-0000-0000D7020000}"/>
    <cellStyle name="Normal 4 5" xfId="279" xr:uid="{00000000-0005-0000-0000-0000D8020000}"/>
    <cellStyle name="Normal 4 5 2" xfId="488" xr:uid="{00000000-0005-0000-0000-0000D9020000}"/>
    <cellStyle name="Normal 4 6" xfId="280" xr:uid="{00000000-0005-0000-0000-0000DA020000}"/>
    <cellStyle name="Normal 4 7" xfId="281" xr:uid="{00000000-0005-0000-0000-0000DB020000}"/>
    <cellStyle name="Normal 4 8" xfId="275" xr:uid="{00000000-0005-0000-0000-0000DC020000}"/>
    <cellStyle name="Normal 4 8 2" xfId="846" xr:uid="{00000000-0005-0000-0000-0000DD020000}"/>
    <cellStyle name="Normal 4 9" xfId="636" xr:uid="{00000000-0005-0000-0000-0000DE020000}"/>
    <cellStyle name="Normal 4_CH12-KẾ TOÁN" xfId="537" xr:uid="{00000000-0005-0000-0000-0000DF020000}"/>
    <cellStyle name="Normal 40" xfId="688" xr:uid="{00000000-0005-0000-0000-0000E0020000}"/>
    <cellStyle name="Normal 40 2" xfId="735" xr:uid="{00000000-0005-0000-0000-0000E1020000}"/>
    <cellStyle name="Normal 40 2 2" xfId="785" xr:uid="{00000000-0005-0000-0000-0000E2020000}"/>
    <cellStyle name="Normal 40 2 2 2" xfId="1018" xr:uid="{00000000-0005-0000-0000-0000E3020000}"/>
    <cellStyle name="Normal 40 2 3" xfId="784" xr:uid="{00000000-0005-0000-0000-0000E4020000}"/>
    <cellStyle name="Normal 40 2 3 2" xfId="1017" xr:uid="{00000000-0005-0000-0000-0000E5020000}"/>
    <cellStyle name="Normal 40 2 4" xfId="942" xr:uid="{00000000-0005-0000-0000-0000E6020000}"/>
    <cellStyle name="Normal 40 3" xfId="786" xr:uid="{00000000-0005-0000-0000-0000E7020000}"/>
    <cellStyle name="Normal 40 3 2" xfId="1019" xr:uid="{00000000-0005-0000-0000-0000E8020000}"/>
    <cellStyle name="Normal 40 4" xfId="783" xr:uid="{00000000-0005-0000-0000-0000E9020000}"/>
    <cellStyle name="Normal 40 4 2" xfId="1016" xr:uid="{00000000-0005-0000-0000-0000EA020000}"/>
    <cellStyle name="Normal 40 5" xfId="926" xr:uid="{00000000-0005-0000-0000-0000EB020000}"/>
    <cellStyle name="Normal 41" xfId="695" xr:uid="{00000000-0005-0000-0000-0000EC020000}"/>
    <cellStyle name="Normal 41 2" xfId="736" xr:uid="{00000000-0005-0000-0000-0000ED020000}"/>
    <cellStyle name="Normal 41 2 2" xfId="908" xr:uid="{00000000-0005-0000-0000-0000EE020000}"/>
    <cellStyle name="Normal 41 3" xfId="884" xr:uid="{00000000-0005-0000-0000-0000EF020000}"/>
    <cellStyle name="Normal 42" xfId="696" xr:uid="{00000000-0005-0000-0000-0000F0020000}"/>
    <cellStyle name="Normal 42 2" xfId="701" xr:uid="{00000000-0005-0000-0000-0000F1020000}"/>
    <cellStyle name="Normal 42 2 2" xfId="741" xr:uid="{00000000-0005-0000-0000-0000F2020000}"/>
    <cellStyle name="Normal 42 2 2 2" xfId="789" xr:uid="{00000000-0005-0000-0000-0000F3020000}"/>
    <cellStyle name="Normal 42 2 2 2 2" xfId="1022" xr:uid="{00000000-0005-0000-0000-0000F4020000}"/>
    <cellStyle name="Normal 42 2 2 3" xfId="788" xr:uid="{00000000-0005-0000-0000-0000F5020000}"/>
    <cellStyle name="Normal 42 2 2 3 2" xfId="1021" xr:uid="{00000000-0005-0000-0000-0000F6020000}"/>
    <cellStyle name="Normal 42 2 2 4" xfId="945" xr:uid="{00000000-0005-0000-0000-0000F7020000}"/>
    <cellStyle name="Normal 42 2 3" xfId="790" xr:uid="{00000000-0005-0000-0000-0000F8020000}"/>
    <cellStyle name="Normal 42 2 3 2" xfId="1023" xr:uid="{00000000-0005-0000-0000-0000F9020000}"/>
    <cellStyle name="Normal 42 2 4" xfId="787" xr:uid="{00000000-0005-0000-0000-0000FA020000}"/>
    <cellStyle name="Normal 42 2 4 2" xfId="1020" xr:uid="{00000000-0005-0000-0000-0000FB020000}"/>
    <cellStyle name="Normal 42 2 5" xfId="929" xr:uid="{00000000-0005-0000-0000-0000FC020000}"/>
    <cellStyle name="Normal 42 3" xfId="737" xr:uid="{00000000-0005-0000-0000-0000FD020000}"/>
    <cellStyle name="Normal 42 3 2" xfId="909" xr:uid="{00000000-0005-0000-0000-0000FE020000}"/>
    <cellStyle name="Normal 42 4" xfId="885" xr:uid="{00000000-0005-0000-0000-0000FF020000}"/>
    <cellStyle name="Normal 43" xfId="697" xr:uid="{00000000-0005-0000-0000-000000030000}"/>
    <cellStyle name="Normal 43 2" xfId="738" xr:uid="{00000000-0005-0000-0000-000001030000}"/>
    <cellStyle name="Normal 43 2 2" xfId="910" xr:uid="{00000000-0005-0000-0000-000002030000}"/>
    <cellStyle name="Normal 43 3" xfId="886" xr:uid="{00000000-0005-0000-0000-000003030000}"/>
    <cellStyle name="Normal 44" xfId="698" xr:uid="{00000000-0005-0000-0000-000004030000}"/>
    <cellStyle name="Normal 44 2" xfId="739" xr:uid="{00000000-0005-0000-0000-000005030000}"/>
    <cellStyle name="Normal 44 2 2" xfId="793" xr:uid="{00000000-0005-0000-0000-000006030000}"/>
    <cellStyle name="Normal 44 2 2 2" xfId="1026" xr:uid="{00000000-0005-0000-0000-000007030000}"/>
    <cellStyle name="Normal 44 2 3" xfId="792" xr:uid="{00000000-0005-0000-0000-000008030000}"/>
    <cellStyle name="Normal 44 2 3 2" xfId="1025" xr:uid="{00000000-0005-0000-0000-000009030000}"/>
    <cellStyle name="Normal 44 2 4" xfId="943" xr:uid="{00000000-0005-0000-0000-00000A030000}"/>
    <cellStyle name="Normal 44 3" xfId="794" xr:uid="{00000000-0005-0000-0000-00000B030000}"/>
    <cellStyle name="Normal 44 3 2" xfId="1027" xr:uid="{00000000-0005-0000-0000-00000C030000}"/>
    <cellStyle name="Normal 44 4" xfId="791" xr:uid="{00000000-0005-0000-0000-00000D030000}"/>
    <cellStyle name="Normal 44 4 2" xfId="1024" xr:uid="{00000000-0005-0000-0000-00000E030000}"/>
    <cellStyle name="Normal 44 5" xfId="927" xr:uid="{00000000-0005-0000-0000-00000F030000}"/>
    <cellStyle name="Normal 45" xfId="546" xr:uid="{00000000-0005-0000-0000-000010030000}"/>
    <cellStyle name="Normal 45 2" xfId="740" xr:uid="{00000000-0005-0000-0000-000011030000}"/>
    <cellStyle name="Normal 45 2 2" xfId="797" xr:uid="{00000000-0005-0000-0000-000012030000}"/>
    <cellStyle name="Normal 45 2 2 2" xfId="1030" xr:uid="{00000000-0005-0000-0000-000013030000}"/>
    <cellStyle name="Normal 45 2 3" xfId="796" xr:uid="{00000000-0005-0000-0000-000014030000}"/>
    <cellStyle name="Normal 45 2 3 2" xfId="1029" xr:uid="{00000000-0005-0000-0000-000015030000}"/>
    <cellStyle name="Normal 45 2 4" xfId="944" xr:uid="{00000000-0005-0000-0000-000016030000}"/>
    <cellStyle name="Normal 45 3" xfId="798" xr:uid="{00000000-0005-0000-0000-000017030000}"/>
    <cellStyle name="Normal 45 3 2" xfId="1031" xr:uid="{00000000-0005-0000-0000-000018030000}"/>
    <cellStyle name="Normal 45 4" xfId="795" xr:uid="{00000000-0005-0000-0000-000019030000}"/>
    <cellStyle name="Normal 45 4 2" xfId="1028" xr:uid="{00000000-0005-0000-0000-00001A030000}"/>
    <cellStyle name="Normal 45 5" xfId="928" xr:uid="{00000000-0005-0000-0000-00001B030000}"/>
    <cellStyle name="Normal 45 6" xfId="699" xr:uid="{00000000-0005-0000-0000-00001C030000}"/>
    <cellStyle name="Normal 46" xfId="547" xr:uid="{00000000-0005-0000-0000-00001D030000}"/>
    <cellStyle name="Normal 46 2" xfId="743" xr:uid="{00000000-0005-0000-0000-00001E030000}"/>
    <cellStyle name="Normal 46 2 2" xfId="801" xr:uid="{00000000-0005-0000-0000-00001F030000}"/>
    <cellStyle name="Normal 46 2 2 2" xfId="1034" xr:uid="{00000000-0005-0000-0000-000020030000}"/>
    <cellStyle name="Normal 46 2 3" xfId="800" xr:uid="{00000000-0005-0000-0000-000021030000}"/>
    <cellStyle name="Normal 46 2 3 2" xfId="1033" xr:uid="{00000000-0005-0000-0000-000022030000}"/>
    <cellStyle name="Normal 46 2 4" xfId="947" xr:uid="{00000000-0005-0000-0000-000023030000}"/>
    <cellStyle name="Normal 46 3" xfId="802" xr:uid="{00000000-0005-0000-0000-000024030000}"/>
    <cellStyle name="Normal 46 3 2" xfId="1035" xr:uid="{00000000-0005-0000-0000-000025030000}"/>
    <cellStyle name="Normal 46 4" xfId="799" xr:uid="{00000000-0005-0000-0000-000026030000}"/>
    <cellStyle name="Normal 46 4 2" xfId="1032" xr:uid="{00000000-0005-0000-0000-000027030000}"/>
    <cellStyle name="Normal 46 5" xfId="931" xr:uid="{00000000-0005-0000-0000-000028030000}"/>
    <cellStyle name="Normal 46 6" xfId="705" xr:uid="{00000000-0005-0000-0000-000029030000}"/>
    <cellStyle name="Normal 47" xfId="704" xr:uid="{00000000-0005-0000-0000-00002A030000}"/>
    <cellStyle name="Normal 47 2" xfId="742" xr:uid="{00000000-0005-0000-0000-00002B030000}"/>
    <cellStyle name="Normal 47 2 2" xfId="805" xr:uid="{00000000-0005-0000-0000-00002C030000}"/>
    <cellStyle name="Normal 47 2 2 2" xfId="1038" xr:uid="{00000000-0005-0000-0000-00002D030000}"/>
    <cellStyle name="Normal 47 2 3" xfId="804" xr:uid="{00000000-0005-0000-0000-00002E030000}"/>
    <cellStyle name="Normal 47 2 3 2" xfId="1037" xr:uid="{00000000-0005-0000-0000-00002F030000}"/>
    <cellStyle name="Normal 47 2 4" xfId="946" xr:uid="{00000000-0005-0000-0000-000030030000}"/>
    <cellStyle name="Normal 47 3" xfId="806" xr:uid="{00000000-0005-0000-0000-000031030000}"/>
    <cellStyle name="Normal 47 3 2" xfId="1039" xr:uid="{00000000-0005-0000-0000-000032030000}"/>
    <cellStyle name="Normal 47 4" xfId="803" xr:uid="{00000000-0005-0000-0000-000033030000}"/>
    <cellStyle name="Normal 47 4 2" xfId="1036" xr:uid="{00000000-0005-0000-0000-000034030000}"/>
    <cellStyle name="Normal 47 5" xfId="930" xr:uid="{00000000-0005-0000-0000-000035030000}"/>
    <cellStyle name="Normal 48" xfId="711" xr:uid="{00000000-0005-0000-0000-000036030000}"/>
    <cellStyle name="Normal 48 2" xfId="747" xr:uid="{00000000-0005-0000-0000-000037030000}"/>
    <cellStyle name="Normal 48 2 2" xfId="911" xr:uid="{00000000-0005-0000-0000-000038030000}"/>
    <cellStyle name="Normal 48 3" xfId="891" xr:uid="{00000000-0005-0000-0000-000039030000}"/>
    <cellStyle name="Normal 49" xfId="712" xr:uid="{00000000-0005-0000-0000-00003A030000}"/>
    <cellStyle name="Normal 49 2" xfId="748" xr:uid="{00000000-0005-0000-0000-00003B030000}"/>
    <cellStyle name="Normal 49 2 2" xfId="912" xr:uid="{00000000-0005-0000-0000-00003C030000}"/>
    <cellStyle name="Normal 49 3" xfId="892" xr:uid="{00000000-0005-0000-0000-00003D030000}"/>
    <cellStyle name="Normal 5" xfId="130" xr:uid="{00000000-0005-0000-0000-00003E030000}"/>
    <cellStyle name="Normal 5 10 2 2 2 2 2 2" xfId="1101" xr:uid="{00000000-0005-0000-0000-00003F030000}"/>
    <cellStyle name="Normal 5 11" xfId="1099" xr:uid="{00000000-0005-0000-0000-000040030000}"/>
    <cellStyle name="Normal 5 12 2" xfId="703" xr:uid="{00000000-0005-0000-0000-000041030000}"/>
    <cellStyle name="Normal 5 12 2 2" xfId="889" xr:uid="{00000000-0005-0000-0000-000042030000}"/>
    <cellStyle name="Normal 5 13" xfId="1100" xr:uid="{00000000-0005-0000-0000-000043030000}"/>
    <cellStyle name="Normal 5 17" xfId="1102" xr:uid="{00000000-0005-0000-0000-000044030000}"/>
    <cellStyle name="Normal 5 2" xfId="490" xr:uid="{00000000-0005-0000-0000-000045030000}"/>
    <cellStyle name="Normal 5 2 2" xfId="491" xr:uid="{00000000-0005-0000-0000-000046030000}"/>
    <cellStyle name="Normal 5 2 2 2" xfId="708" xr:uid="{00000000-0005-0000-0000-000047030000}"/>
    <cellStyle name="Normal 5 2 3" xfId="492" xr:uid="{00000000-0005-0000-0000-000048030000}"/>
    <cellStyle name="Normal 5 2 3 2" xfId="974" xr:uid="{00000000-0005-0000-0000-000049030000}"/>
    <cellStyle name="Normal 5 2 3 3" xfId="1081" xr:uid="{00000000-0005-0000-0000-00004A030000}"/>
    <cellStyle name="Normal 5 2 4" xfId="493" xr:uid="{00000000-0005-0000-0000-00004B030000}"/>
    <cellStyle name="Normal 5 2 5" xfId="652" xr:uid="{00000000-0005-0000-0000-00004C030000}"/>
    <cellStyle name="Normal 5 2_KẾ TOÁN" xfId="538" xr:uid="{00000000-0005-0000-0000-00004D030000}"/>
    <cellStyle name="Normal 5 3" xfId="494" xr:uid="{00000000-0005-0000-0000-00004E030000}"/>
    <cellStyle name="Normal 5 3 2" xfId="973" xr:uid="{00000000-0005-0000-0000-00004F030000}"/>
    <cellStyle name="Normal 5 4" xfId="489" xr:uid="{00000000-0005-0000-0000-000050030000}"/>
    <cellStyle name="Normal 5 5" xfId="651" xr:uid="{00000000-0005-0000-0000-000051030000}"/>
    <cellStyle name="Normal 5 6" xfId="1080" xr:uid="{00000000-0005-0000-0000-000052030000}"/>
    <cellStyle name="Normal 5_AVDL" xfId="495" xr:uid="{00000000-0005-0000-0000-000053030000}"/>
    <cellStyle name="Normal 50" xfId="713" xr:uid="{00000000-0005-0000-0000-000054030000}"/>
    <cellStyle name="Normal 50 2" xfId="749" xr:uid="{00000000-0005-0000-0000-000055030000}"/>
    <cellStyle name="Normal 50 2 2" xfId="913" xr:uid="{00000000-0005-0000-0000-000056030000}"/>
    <cellStyle name="Normal 50 3" xfId="893" xr:uid="{00000000-0005-0000-0000-000057030000}"/>
    <cellStyle name="Normal 51" xfId="714" xr:uid="{00000000-0005-0000-0000-000058030000}"/>
    <cellStyle name="Normal 51 2" xfId="750" xr:uid="{00000000-0005-0000-0000-000059030000}"/>
    <cellStyle name="Normal 51 2 2" xfId="914" xr:uid="{00000000-0005-0000-0000-00005A030000}"/>
    <cellStyle name="Normal 51 3" xfId="894" xr:uid="{00000000-0005-0000-0000-00005B030000}"/>
    <cellStyle name="Normal 52" xfId="715" xr:uid="{00000000-0005-0000-0000-00005C030000}"/>
    <cellStyle name="Normal 52 2" xfId="808" xr:uid="{00000000-0005-0000-0000-00005D030000}"/>
    <cellStyle name="Normal 52 3" xfId="895" xr:uid="{00000000-0005-0000-0000-00005E030000}"/>
    <cellStyle name="Normal 52 4" xfId="807" xr:uid="{00000000-0005-0000-0000-00005F030000}"/>
    <cellStyle name="Normal 53" xfId="716" xr:uid="{00000000-0005-0000-0000-000060030000}"/>
    <cellStyle name="Normal 53 2" xfId="810" xr:uid="{00000000-0005-0000-0000-000061030000}"/>
    <cellStyle name="Normal 53 2 2" xfId="1041" xr:uid="{00000000-0005-0000-0000-000062030000}"/>
    <cellStyle name="Normal 53 3" xfId="809" xr:uid="{00000000-0005-0000-0000-000063030000}"/>
    <cellStyle name="Normal 53 3 2" xfId="1040" xr:uid="{00000000-0005-0000-0000-000064030000}"/>
    <cellStyle name="Normal 53 4" xfId="935" xr:uid="{00000000-0005-0000-0000-000065030000}"/>
    <cellStyle name="Normal 54" xfId="717" xr:uid="{00000000-0005-0000-0000-000066030000}"/>
    <cellStyle name="Normal 54 2" xfId="812" xr:uid="{00000000-0005-0000-0000-000067030000}"/>
    <cellStyle name="Normal 54 2 2" xfId="1043" xr:uid="{00000000-0005-0000-0000-000068030000}"/>
    <cellStyle name="Normal 54 3" xfId="811" xr:uid="{00000000-0005-0000-0000-000069030000}"/>
    <cellStyle name="Normal 54 3 2" xfId="1042" xr:uid="{00000000-0005-0000-0000-00006A030000}"/>
    <cellStyle name="Normal 54 4" xfId="936" xr:uid="{00000000-0005-0000-0000-00006B030000}"/>
    <cellStyle name="Normal 55" xfId="751" xr:uid="{00000000-0005-0000-0000-00006C030000}"/>
    <cellStyle name="Normal 55 2" xfId="814" xr:uid="{00000000-0005-0000-0000-00006D030000}"/>
    <cellStyle name="Normal 55 3" xfId="915" xr:uid="{00000000-0005-0000-0000-00006E030000}"/>
    <cellStyle name="Normal 55 4" xfId="813" xr:uid="{00000000-0005-0000-0000-00006F030000}"/>
    <cellStyle name="Normal 56" xfId="752" xr:uid="{00000000-0005-0000-0000-000070030000}"/>
    <cellStyle name="Normal 56 2" xfId="816" xr:uid="{00000000-0005-0000-0000-000071030000}"/>
    <cellStyle name="Normal 56 3" xfId="916" xr:uid="{00000000-0005-0000-0000-000072030000}"/>
    <cellStyle name="Normal 56 4" xfId="815" xr:uid="{00000000-0005-0000-0000-000073030000}"/>
    <cellStyle name="Normal 57" xfId="753" xr:uid="{00000000-0005-0000-0000-000074030000}"/>
    <cellStyle name="Normal 57 2" xfId="917" xr:uid="{00000000-0005-0000-0000-000075030000}"/>
    <cellStyle name="Normal 57 3" xfId="817" xr:uid="{00000000-0005-0000-0000-000076030000}"/>
    <cellStyle name="Normal 58" xfId="818" xr:uid="{00000000-0005-0000-0000-000077030000}"/>
    <cellStyle name="Normal 59" xfId="819" xr:uid="{00000000-0005-0000-0000-000078030000}"/>
    <cellStyle name="Normal 6" xfId="131" xr:uid="{00000000-0005-0000-0000-000079030000}"/>
    <cellStyle name="Normal 6 2" xfId="496" xr:uid="{00000000-0005-0000-0000-00007A030000}"/>
    <cellStyle name="Normal 6 2 2" xfId="976" xr:uid="{00000000-0005-0000-0000-00007B030000}"/>
    <cellStyle name="Normal 6 2 3" xfId="654" xr:uid="{00000000-0005-0000-0000-00007C030000}"/>
    <cellStyle name="Normal 6 3" xfId="601" xr:uid="{00000000-0005-0000-0000-00007D030000}"/>
    <cellStyle name="Normal 6 3 2" xfId="975" xr:uid="{00000000-0005-0000-0000-00007E030000}"/>
    <cellStyle name="Normal 6 4" xfId="653" xr:uid="{00000000-0005-0000-0000-00007F030000}"/>
    <cellStyle name="Normal 6_AVDL" xfId="497" xr:uid="{00000000-0005-0000-0000-000080030000}"/>
    <cellStyle name="Normal 60" xfId="820" xr:uid="{00000000-0005-0000-0000-000081030000}"/>
    <cellStyle name="Normal 61" xfId="826" xr:uid="{00000000-0005-0000-0000-000082030000}"/>
    <cellStyle name="Normal 62" xfId="754" xr:uid="{00000000-0005-0000-0000-000083030000}"/>
    <cellStyle name="Normal 63" xfId="825" xr:uid="{00000000-0005-0000-0000-000084030000}"/>
    <cellStyle name="Normal 64" xfId="918" xr:uid="{00000000-0005-0000-0000-000085030000}"/>
    <cellStyle name="Normal 64 2" xfId="1048" xr:uid="{00000000-0005-0000-0000-000086030000}"/>
    <cellStyle name="Normal 65" xfId="919" xr:uid="{00000000-0005-0000-0000-000087030000}"/>
    <cellStyle name="Normal 65 2" xfId="1049" xr:uid="{00000000-0005-0000-0000-000088030000}"/>
    <cellStyle name="Normal 66" xfId="920" xr:uid="{00000000-0005-0000-0000-000089030000}"/>
    <cellStyle name="Normal 66 2" xfId="633" xr:uid="{00000000-0005-0000-0000-00008A030000}"/>
    <cellStyle name="Normal 66 2 2" xfId="971" xr:uid="{00000000-0005-0000-0000-00008B030000}"/>
    <cellStyle name="Normal 66 2 2 2" xfId="1070" xr:uid="{00000000-0005-0000-0000-00008C030000}"/>
    <cellStyle name="Normal 66 2 3" xfId="1068" xr:uid="{00000000-0005-0000-0000-00008D030000}"/>
    <cellStyle name="Normal 66 2 4" xfId="968" xr:uid="{00000000-0005-0000-0000-00008E030000}"/>
    <cellStyle name="Normal 66 2 5" xfId="1075" xr:uid="{00000000-0005-0000-0000-00008F030000}"/>
    <cellStyle name="Normal 66 2 6" xfId="1072" xr:uid="{00000000-0005-0000-0000-000090030000}"/>
    <cellStyle name="Normal 66 2 7" xfId="1074" xr:uid="{00000000-0005-0000-0000-000091030000}"/>
    <cellStyle name="Normal 66 2 8" xfId="1076" xr:uid="{00000000-0005-0000-0000-000092030000}"/>
    <cellStyle name="Normal 66 2 8 2" xfId="1082" xr:uid="{00000000-0005-0000-0000-000093030000}"/>
    <cellStyle name="Normal 66 3" xfId="1050" xr:uid="{00000000-0005-0000-0000-000094030000}"/>
    <cellStyle name="Normal 67" xfId="951" xr:uid="{00000000-0005-0000-0000-000095030000}"/>
    <cellStyle name="Normal 67 2" xfId="1051" xr:uid="{00000000-0005-0000-0000-000096030000}"/>
    <cellStyle name="Normal 68" xfId="952" xr:uid="{00000000-0005-0000-0000-000097030000}"/>
    <cellStyle name="Normal 68 2" xfId="1052" xr:uid="{00000000-0005-0000-0000-000098030000}"/>
    <cellStyle name="Normal 69" xfId="953" xr:uid="{00000000-0005-0000-0000-000099030000}"/>
    <cellStyle name="Normal 69 2" xfId="1053" xr:uid="{00000000-0005-0000-0000-00009A030000}"/>
    <cellStyle name="Normal 7" xfId="183" xr:uid="{00000000-0005-0000-0000-00009B030000}"/>
    <cellStyle name="Normal 7 2" xfId="282" xr:uid="{00000000-0005-0000-0000-00009C030000}"/>
    <cellStyle name="Normal 7 2 2" xfId="500" xr:uid="{00000000-0005-0000-0000-00009D030000}"/>
    <cellStyle name="Normal 7 2 2 2" xfId="850" xr:uid="{00000000-0005-0000-0000-00009E030000}"/>
    <cellStyle name="Normal 7 2 3" xfId="499" xr:uid="{00000000-0005-0000-0000-00009F030000}"/>
    <cellStyle name="Normal 7 3" xfId="498" xr:uid="{00000000-0005-0000-0000-0000A0030000}"/>
    <cellStyle name="Normal 7 3 2" xfId="977" xr:uid="{00000000-0005-0000-0000-0000A1030000}"/>
    <cellStyle name="Normal 7 3 3" xfId="656" xr:uid="{00000000-0005-0000-0000-0000A2030000}"/>
    <cellStyle name="Normal 7 4" xfId="849" xr:uid="{00000000-0005-0000-0000-0000A3030000}"/>
    <cellStyle name="Normal 7_DAI HOC" xfId="501" xr:uid="{00000000-0005-0000-0000-0000A4030000}"/>
    <cellStyle name="Normal 70" xfId="954" xr:uid="{00000000-0005-0000-0000-0000A5030000}"/>
    <cellStyle name="Normal 70 2" xfId="1054" xr:uid="{00000000-0005-0000-0000-0000A6030000}"/>
    <cellStyle name="Normal 71" xfId="955" xr:uid="{00000000-0005-0000-0000-0000A7030000}"/>
    <cellStyle name="Normal 71 2" xfId="1055" xr:uid="{00000000-0005-0000-0000-0000A8030000}"/>
    <cellStyle name="Normal 72" xfId="956" xr:uid="{00000000-0005-0000-0000-0000A9030000}"/>
    <cellStyle name="Normal 72 2" xfId="1056" xr:uid="{00000000-0005-0000-0000-0000AA030000}"/>
    <cellStyle name="Normal 73" xfId="957" xr:uid="{00000000-0005-0000-0000-0000AB030000}"/>
    <cellStyle name="Normal 73 2" xfId="1057" xr:uid="{00000000-0005-0000-0000-0000AC030000}"/>
    <cellStyle name="Normal 74" xfId="958" xr:uid="{00000000-0005-0000-0000-0000AD030000}"/>
    <cellStyle name="Normal 74 2" xfId="1058" xr:uid="{00000000-0005-0000-0000-0000AE030000}"/>
    <cellStyle name="Normal 75" xfId="959" xr:uid="{00000000-0005-0000-0000-0000AF030000}"/>
    <cellStyle name="Normal 75 2" xfId="1059" xr:uid="{00000000-0005-0000-0000-0000B0030000}"/>
    <cellStyle name="Normal 76" xfId="960" xr:uid="{00000000-0005-0000-0000-0000B1030000}"/>
    <cellStyle name="Normal 76 2" xfId="1060" xr:uid="{00000000-0005-0000-0000-0000B2030000}"/>
    <cellStyle name="Normal 77" xfId="961" xr:uid="{00000000-0005-0000-0000-0000B3030000}"/>
    <cellStyle name="Normal 77 2" xfId="1061" xr:uid="{00000000-0005-0000-0000-0000B4030000}"/>
    <cellStyle name="Normal 78" xfId="962" xr:uid="{00000000-0005-0000-0000-0000B5030000}"/>
    <cellStyle name="Normal 78 2" xfId="1062" xr:uid="{00000000-0005-0000-0000-0000B6030000}"/>
    <cellStyle name="Normal 79" xfId="963" xr:uid="{00000000-0005-0000-0000-0000B7030000}"/>
    <cellStyle name="Normal 79 2" xfId="1063" xr:uid="{00000000-0005-0000-0000-0000B8030000}"/>
    <cellStyle name="Normal 8" xfId="283" xr:uid="{00000000-0005-0000-0000-0000B9030000}"/>
    <cellStyle name="Normal 8 2" xfId="503" xr:uid="{00000000-0005-0000-0000-0000BA030000}"/>
    <cellStyle name="Normal 8 2 2" xfId="876" xr:uid="{00000000-0005-0000-0000-0000BB030000}"/>
    <cellStyle name="Normal 8 2 3" xfId="686" xr:uid="{00000000-0005-0000-0000-0000BC030000}"/>
    <cellStyle name="Normal 8 3" xfId="502" xr:uid="{00000000-0005-0000-0000-0000BD030000}"/>
    <cellStyle name="Normal 8 3 2" xfId="745" xr:uid="{00000000-0005-0000-0000-0000BE030000}"/>
    <cellStyle name="Normal 8 3 2 2" xfId="823" xr:uid="{00000000-0005-0000-0000-0000BF030000}"/>
    <cellStyle name="Normal 8 3 2 2 2" xfId="1046" xr:uid="{00000000-0005-0000-0000-0000C0030000}"/>
    <cellStyle name="Normal 8 3 2 3" xfId="822" xr:uid="{00000000-0005-0000-0000-0000C1030000}"/>
    <cellStyle name="Normal 8 3 2 3 2" xfId="1045" xr:uid="{00000000-0005-0000-0000-0000C2030000}"/>
    <cellStyle name="Normal 8 3 2 4" xfId="949" xr:uid="{00000000-0005-0000-0000-0000C3030000}"/>
    <cellStyle name="Normal 8 3 3" xfId="824" xr:uid="{00000000-0005-0000-0000-0000C4030000}"/>
    <cellStyle name="Normal 8 3 3 2" xfId="1047" xr:uid="{00000000-0005-0000-0000-0000C5030000}"/>
    <cellStyle name="Normal 8 3 4" xfId="821" xr:uid="{00000000-0005-0000-0000-0000C6030000}"/>
    <cellStyle name="Normal 8 3 4 2" xfId="1044" xr:uid="{00000000-0005-0000-0000-0000C7030000}"/>
    <cellStyle name="Normal 8 3 5" xfId="933" xr:uid="{00000000-0005-0000-0000-0000C8030000}"/>
    <cellStyle name="Normal 8 3 6" xfId="709" xr:uid="{00000000-0005-0000-0000-0000C9030000}"/>
    <cellStyle name="Normal 8 4" xfId="655" xr:uid="{00000000-0005-0000-0000-0000CA030000}"/>
    <cellStyle name="Normal 8_Sheet1" xfId="524" xr:uid="{00000000-0005-0000-0000-0000CB030000}"/>
    <cellStyle name="Normal 80" xfId="964" xr:uid="{00000000-0005-0000-0000-0000CC030000}"/>
    <cellStyle name="Normal 80 2" xfId="1064" xr:uid="{00000000-0005-0000-0000-0000CD030000}"/>
    <cellStyle name="Normal 81" xfId="965" xr:uid="{00000000-0005-0000-0000-0000CE030000}"/>
    <cellStyle name="Normal 81 2" xfId="1065" xr:uid="{00000000-0005-0000-0000-0000CF030000}"/>
    <cellStyle name="Normal 82" xfId="966" xr:uid="{00000000-0005-0000-0000-0000D0030000}"/>
    <cellStyle name="Normal 82 2" xfId="1066" xr:uid="{00000000-0005-0000-0000-0000D1030000}"/>
    <cellStyle name="Normal 83" xfId="967" xr:uid="{00000000-0005-0000-0000-0000D2030000}"/>
    <cellStyle name="Normal 83 2" xfId="1067" xr:uid="{00000000-0005-0000-0000-0000D3030000}"/>
    <cellStyle name="Normal 84" xfId="970" xr:uid="{00000000-0005-0000-0000-0000D4030000}"/>
    <cellStyle name="Normal 84 2" xfId="1069" xr:uid="{00000000-0005-0000-0000-0000D5030000}"/>
    <cellStyle name="Normal 85" xfId="972" xr:uid="{00000000-0005-0000-0000-0000D6030000}"/>
    <cellStyle name="Normal 85 2" xfId="1071" xr:uid="{00000000-0005-0000-0000-0000D7030000}"/>
    <cellStyle name="Normal 86" xfId="639" xr:uid="{00000000-0005-0000-0000-0000D8030000}"/>
    <cellStyle name="Normal 87" xfId="1077" xr:uid="{00000000-0005-0000-0000-0000D9030000}"/>
    <cellStyle name="Normal 88" xfId="1097" xr:uid="{00000000-0005-0000-0000-0000DA030000}"/>
    <cellStyle name="Normal 9" xfId="284" xr:uid="{00000000-0005-0000-0000-0000DB030000}"/>
    <cellStyle name="Normal 9 2" xfId="504" xr:uid="{00000000-0005-0000-0000-0000DC030000}"/>
    <cellStyle name="Normal 9 2 2" xfId="877" xr:uid="{00000000-0005-0000-0000-0000DD030000}"/>
    <cellStyle name="Normal 9 2 3" xfId="687" xr:uid="{00000000-0005-0000-0000-0000DE030000}"/>
    <cellStyle name="Normal 9 3" xfId="851" xr:uid="{00000000-0005-0000-0000-0000DF030000}"/>
    <cellStyle name="Normal 91" xfId="1073" xr:uid="{00000000-0005-0000-0000-0000E0030000}"/>
    <cellStyle name="Normal_ds_anh_van_khoa_12_hk1" xfId="132" xr:uid="{00000000-0005-0000-0000-0000E2030000}"/>
    <cellStyle name="Normal_nv2_2003" xfId="133" xr:uid="{00000000-0005-0000-0000-0000E6030000}"/>
    <cellStyle name="Normal1" xfId="134" xr:uid="{00000000-0005-0000-0000-0000E8030000}"/>
    <cellStyle name="Note" xfId="135" builtinId="10" customBuiltin="1"/>
    <cellStyle name="Note 2" xfId="286" xr:uid="{00000000-0005-0000-0000-0000EA030000}"/>
    <cellStyle name="Note 2 2" xfId="506" xr:uid="{00000000-0005-0000-0000-0000EB030000}"/>
    <cellStyle name="Note 3" xfId="301" xr:uid="{00000000-0005-0000-0000-0000EC030000}"/>
    <cellStyle name="Note 4" xfId="285" xr:uid="{00000000-0005-0000-0000-0000ED030000}"/>
    <cellStyle name="Note 5" xfId="505" xr:uid="{00000000-0005-0000-0000-0000EE030000}"/>
    <cellStyle name="Note 6" xfId="602" xr:uid="{00000000-0005-0000-0000-0000EF030000}"/>
    <cellStyle name="Note 7" xfId="628" xr:uid="{00000000-0005-0000-0000-0000F0030000}"/>
    <cellStyle name="Output" xfId="136" builtinId="21" customBuiltin="1"/>
    <cellStyle name="Output 2" xfId="288" xr:uid="{00000000-0005-0000-0000-0000F2030000}"/>
    <cellStyle name="Output 2 2" xfId="508" xr:uid="{00000000-0005-0000-0000-0000F3030000}"/>
    <cellStyle name="Output 3" xfId="300" xr:uid="{00000000-0005-0000-0000-0000F4030000}"/>
    <cellStyle name="Output 4" xfId="287" xr:uid="{00000000-0005-0000-0000-0000F5030000}"/>
    <cellStyle name="Output 5" xfId="507" xr:uid="{00000000-0005-0000-0000-0000F6030000}"/>
    <cellStyle name="Output 6" xfId="603" xr:uid="{00000000-0005-0000-0000-0000F7030000}"/>
    <cellStyle name="Percent (0)" xfId="137" xr:uid="{00000000-0005-0000-0000-0000F8030000}"/>
    <cellStyle name="Percent (0) 2" xfId="852" xr:uid="{00000000-0005-0000-0000-0000F9030000}"/>
    <cellStyle name="Percent [2]" xfId="138" xr:uid="{00000000-0005-0000-0000-0000FA030000}"/>
    <cellStyle name="Percent [2] 2" xfId="853" xr:uid="{00000000-0005-0000-0000-0000FB030000}"/>
    <cellStyle name="Percent 2" xfId="139" xr:uid="{00000000-0005-0000-0000-0000FC030000}"/>
    <cellStyle name="Percent 2 2" xfId="290" xr:uid="{00000000-0005-0000-0000-0000FD030000}"/>
    <cellStyle name="Percent 2 2 2" xfId="510" xr:uid="{00000000-0005-0000-0000-0000FE030000}"/>
    <cellStyle name="Percent 2 3" xfId="289" xr:uid="{00000000-0005-0000-0000-0000FF030000}"/>
    <cellStyle name="Percent 2 4" xfId="509" xr:uid="{00000000-0005-0000-0000-000000040000}"/>
    <cellStyle name="Percent 3" xfId="140" xr:uid="{00000000-0005-0000-0000-000001040000}"/>
    <cellStyle name="Percent 3 2" xfId="511" xr:uid="{00000000-0005-0000-0000-000002040000}"/>
    <cellStyle name="Percent 4" xfId="291" xr:uid="{00000000-0005-0000-0000-000003040000}"/>
    <cellStyle name="Percent 4 2" xfId="854" xr:uid="{00000000-0005-0000-0000-000004040000}"/>
    <cellStyle name="PERCENTAGE" xfId="141" xr:uid="{00000000-0005-0000-0000-000005040000}"/>
    <cellStyle name="PERCENTAGE 2" xfId="299" xr:uid="{00000000-0005-0000-0000-000006040000}"/>
    <cellStyle name="PERCENTAGE 3" xfId="604" xr:uid="{00000000-0005-0000-0000-000007040000}"/>
    <cellStyle name="PERCENTAGE 4" xfId="629" xr:uid="{00000000-0005-0000-0000-000008040000}"/>
    <cellStyle name="PrePop Currency (0)" xfId="142" xr:uid="{00000000-0005-0000-0000-000009040000}"/>
    <cellStyle name="PrePop Currency (0) 2" xfId="143" xr:uid="{00000000-0005-0000-0000-00000A040000}"/>
    <cellStyle name="PrePop Currency (0) 2 2" xfId="298" xr:uid="{00000000-0005-0000-0000-00000B040000}"/>
    <cellStyle name="PrePop Currency (0) 2 2 2" xfId="862" xr:uid="{00000000-0005-0000-0000-00000C040000}"/>
    <cellStyle name="PrePop Currency (0) 2 3" xfId="512" xr:uid="{00000000-0005-0000-0000-00000D040000}"/>
    <cellStyle name="PrePop Currency (0) 3" xfId="513" xr:uid="{00000000-0005-0000-0000-00000E040000}"/>
    <cellStyle name="PrePop Currency (0) 3 2" xfId="855" xr:uid="{00000000-0005-0000-0000-00000F040000}"/>
    <cellStyle name="PrePop Currency (0) 4" xfId="605" xr:uid="{00000000-0005-0000-0000-000010040000}"/>
    <cellStyle name="PrePop Currency (0) 5" xfId="630" xr:uid="{00000000-0005-0000-0000-000011040000}"/>
    <cellStyle name="PrePop Currency (0)_CH12-KHMT" xfId="539" xr:uid="{00000000-0005-0000-0000-000012040000}"/>
    <cellStyle name="PSChar" xfId="144" xr:uid="{00000000-0005-0000-0000-000013040000}"/>
    <cellStyle name="PSDate" xfId="145" xr:uid="{00000000-0005-0000-0000-000014040000}"/>
    <cellStyle name="PSDec" xfId="146" xr:uid="{00000000-0005-0000-0000-000015040000}"/>
    <cellStyle name="PSHeading" xfId="147" xr:uid="{00000000-0005-0000-0000-000016040000}"/>
    <cellStyle name="PSInt" xfId="148" xr:uid="{00000000-0005-0000-0000-000017040000}"/>
    <cellStyle name="PSSpacer" xfId="149" xr:uid="{00000000-0005-0000-0000-000018040000}"/>
    <cellStyle name="songuyen" xfId="150" xr:uid="{00000000-0005-0000-0000-000019040000}"/>
    <cellStyle name="Standard_Anpassen der Amortisation" xfId="540" xr:uid="{00000000-0005-0000-0000-00001A040000}"/>
    <cellStyle name="Style 1" xfId="151" xr:uid="{00000000-0005-0000-0000-00001B040000}"/>
    <cellStyle name="style_1" xfId="541" xr:uid="{00000000-0005-0000-0000-00001C040000}"/>
    <cellStyle name="subhead" xfId="152" xr:uid="{00000000-0005-0000-0000-00001D040000}"/>
    <cellStyle name="Text Indent A" xfId="153" xr:uid="{00000000-0005-0000-0000-00001E040000}"/>
    <cellStyle name="Text Indent B" xfId="154" xr:uid="{00000000-0005-0000-0000-00001F040000}"/>
    <cellStyle name="Text Indent B 2" xfId="155" xr:uid="{00000000-0005-0000-0000-000020040000}"/>
    <cellStyle name="Text Indent B 2 2" xfId="349" xr:uid="{00000000-0005-0000-0000-000021040000}"/>
    <cellStyle name="Text Indent B 2 2 2" xfId="863" xr:uid="{00000000-0005-0000-0000-000022040000}"/>
    <cellStyle name="Text Indent B 2 3" xfId="514" xr:uid="{00000000-0005-0000-0000-000023040000}"/>
    <cellStyle name="Text Indent B 3" xfId="515" xr:uid="{00000000-0005-0000-0000-000024040000}"/>
    <cellStyle name="Text Indent B 3 2" xfId="856" xr:uid="{00000000-0005-0000-0000-000025040000}"/>
    <cellStyle name="Text Indent B 4" xfId="606" xr:uid="{00000000-0005-0000-0000-000026040000}"/>
    <cellStyle name="Text Indent B 5" xfId="631" xr:uid="{00000000-0005-0000-0000-000027040000}"/>
    <cellStyle name="Text Indent B_CH12-KHMT" xfId="542" xr:uid="{00000000-0005-0000-0000-000028040000}"/>
    <cellStyle name="Title" xfId="156" builtinId="15" customBuiltin="1"/>
    <cellStyle name="Title 2" xfId="293" xr:uid="{00000000-0005-0000-0000-00002A040000}"/>
    <cellStyle name="Title 2 2" xfId="516" xr:uid="{00000000-0005-0000-0000-00002B040000}"/>
    <cellStyle name="Title 3" xfId="350" xr:uid="{00000000-0005-0000-0000-00002C040000}"/>
    <cellStyle name="Title 4" xfId="292" xr:uid="{00000000-0005-0000-0000-00002D040000}"/>
    <cellStyle name="Title 5" xfId="607" xr:uid="{00000000-0005-0000-0000-00002E040000}"/>
    <cellStyle name="Total" xfId="157" builtinId="25" customBuiltin="1"/>
    <cellStyle name="Total 2" xfId="158" xr:uid="{00000000-0005-0000-0000-000030040000}"/>
    <cellStyle name="Total 2 2" xfId="518" xr:uid="{00000000-0005-0000-0000-000031040000}"/>
    <cellStyle name="Total 2 2 2" xfId="857" xr:uid="{00000000-0005-0000-0000-000032040000}"/>
    <cellStyle name="Total 3" xfId="351" xr:uid="{00000000-0005-0000-0000-000033040000}"/>
    <cellStyle name="Total 4" xfId="294" xr:uid="{00000000-0005-0000-0000-000034040000}"/>
    <cellStyle name="Total 5" xfId="517" xr:uid="{00000000-0005-0000-0000-000035040000}"/>
    <cellStyle name="vntxt1" xfId="543" xr:uid="{00000000-0005-0000-0000-000036040000}"/>
    <cellStyle name="Währung [0]_Compiling Utility Macros" xfId="544" xr:uid="{00000000-0005-0000-0000-000037040000}"/>
    <cellStyle name="Währung_Compiling Utility Macros" xfId="545" xr:uid="{00000000-0005-0000-0000-000038040000}"/>
    <cellStyle name="Warning Text" xfId="159" builtinId="11" customBuiltin="1"/>
    <cellStyle name="Warning Text 2" xfId="296" xr:uid="{00000000-0005-0000-0000-00003A040000}"/>
    <cellStyle name="Warning Text 2 2" xfId="519" xr:uid="{00000000-0005-0000-0000-00003B040000}"/>
    <cellStyle name="Warning Text 3" xfId="352" xr:uid="{00000000-0005-0000-0000-00003C040000}"/>
    <cellStyle name="Warning Text 4" xfId="295" xr:uid="{00000000-0005-0000-0000-00003D040000}"/>
    <cellStyle name="Warning Text 5" xfId="608" xr:uid="{00000000-0005-0000-0000-00003E040000}"/>
    <cellStyle name="xuan" xfId="160" xr:uid="{00000000-0005-0000-0000-00003F040000}"/>
    <cellStyle name=" [0.00]_ Att. 1- Cover" xfId="179" xr:uid="{00000000-0005-0000-0000-000040040000}"/>
    <cellStyle name="_ Att. 1- Cover" xfId="180" xr:uid="{00000000-0005-0000-0000-000041040000}"/>
    <cellStyle name="?_ Att. 1- Cover" xfId="181" xr:uid="{00000000-0005-0000-0000-000042040000}"/>
    <cellStyle name="똿뗦먛귟 [0.00]_PRODUCT DETAIL Q1" xfId="161" xr:uid="{00000000-0005-0000-0000-000043040000}"/>
    <cellStyle name="똿뗦먛귟_PRODUCT DETAIL Q1" xfId="162" xr:uid="{00000000-0005-0000-0000-000044040000}"/>
    <cellStyle name="믅됞 [0.00]_PRODUCT DETAIL Q1" xfId="163" xr:uid="{00000000-0005-0000-0000-000045040000}"/>
    <cellStyle name="믅됞_PRODUCT DETAIL Q1" xfId="164" xr:uid="{00000000-0005-0000-0000-000046040000}"/>
    <cellStyle name="백분율_95" xfId="165" xr:uid="{00000000-0005-0000-0000-000047040000}"/>
    <cellStyle name="뷭?_BOOKSHIP" xfId="166" xr:uid="{00000000-0005-0000-0000-000048040000}"/>
    <cellStyle name="콤마 [0]_1202" xfId="170" xr:uid="{00000000-0005-0000-0000-000049040000}"/>
    <cellStyle name="콤마_1202" xfId="171" xr:uid="{00000000-0005-0000-0000-00004A040000}"/>
    <cellStyle name="통화 [0]_1202" xfId="172" xr:uid="{00000000-0005-0000-0000-00004B040000}"/>
    <cellStyle name="통화_1202" xfId="173" xr:uid="{00000000-0005-0000-0000-00004C040000}"/>
    <cellStyle name="표준_(정보부문)월별인원계획" xfId="174" xr:uid="{00000000-0005-0000-0000-00004D040000}"/>
    <cellStyle name="一般_00Q3902REV.1" xfId="167" xr:uid="{00000000-0005-0000-0000-00004E040000}"/>
    <cellStyle name="千分位[0]_00Q3902REV.1" xfId="168" xr:uid="{00000000-0005-0000-0000-00004F040000}"/>
    <cellStyle name="千分位_00Q3902REV.1" xfId="169" xr:uid="{00000000-0005-0000-0000-000050040000}"/>
    <cellStyle name="標準_Financial Prpsl" xfId="175" xr:uid="{00000000-0005-0000-0000-000051040000}"/>
    <cellStyle name="貨幣 [0]_00Q3902REV.1" xfId="176" xr:uid="{00000000-0005-0000-0000-000052040000}"/>
    <cellStyle name="貨幣[0]_BRE" xfId="177" xr:uid="{00000000-0005-0000-0000-000053040000}"/>
    <cellStyle name="貨幣_00Q3902REV.1" xfId="178" xr:uid="{00000000-0005-0000-0000-000054040000}"/>
  </cellStyles>
  <dxfs count="33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31194" name="Picture 1" descr="LOGODTU">
          <a:extLst>
            <a:ext uri="{FF2B5EF4-FFF2-40B4-BE49-F238E27FC236}">
              <a16:creationId xmlns:a16="http://schemas.microsoft.com/office/drawing/2014/main" id="{00000000-0008-0000-0700-00007A00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453B108A-0722-4640-8142-3F8A1CE8D2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637D6403-1DEF-4376-BF51-E7CFEFECC3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E65ACDC2-1521-4EF5-9C00-281122446E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1201CD17-5233-418E-9ECA-F0088EA5A3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ai\AppData\Roaming\Microsoft\AddIns\PrintList.xlam" TargetMode="External"/><Relationship Id="rId1" Type="http://schemas.openxmlformats.org/officeDocument/2006/relationships/externalLinkPath" Target="file:///C:\Users\Mai\AppData\Roaming\Microsoft\AddIns\PrintList.xla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  <sheetName val="Sheet3"/>
    </sheetNames>
    <definedNames>
      <definedName name="ExtractElement"/>
    </defined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F102"/>
  <sheetViews>
    <sheetView topLeftCell="A74" workbookViewId="0">
      <selection activeCell="AF11" sqref="AF11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2" t="s">
        <v>5</v>
      </c>
      <c r="B1" s="132"/>
      <c r="C1" s="132"/>
      <c r="D1" s="132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32" t="s">
        <v>6</v>
      </c>
      <c r="B2" s="132"/>
      <c r="C2" s="132"/>
      <c r="D2" s="132"/>
      <c r="E2" s="20"/>
      <c r="F2" s="4" t="s">
        <v>7</v>
      </c>
      <c r="G2" s="37" t="s">
        <v>48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21" t="s">
        <v>3</v>
      </c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4"/>
      <c r="AB4" s="2"/>
      <c r="AC4" s="2"/>
    </row>
    <row r="5" spans="1:32" s="8" customFormat="1" ht="18" customHeight="1">
      <c r="A5" s="145" t="s">
        <v>2</v>
      </c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45"/>
      <c r="AD5" s="145"/>
      <c r="AF5" s="41"/>
    </row>
    <row r="6" spans="1:32" s="10" customFormat="1" ht="17.25" customHeight="1">
      <c r="A6" s="133" t="s">
        <v>4</v>
      </c>
      <c r="B6" s="9"/>
      <c r="C6" s="136" t="s">
        <v>8</v>
      </c>
      <c r="D6" s="142" t="s">
        <v>9</v>
      </c>
      <c r="E6" s="123" t="s">
        <v>10</v>
      </c>
      <c r="F6" s="139" t="s">
        <v>11</v>
      </c>
      <c r="G6" s="136" t="s">
        <v>12</v>
      </c>
      <c r="H6" s="139" t="s">
        <v>13</v>
      </c>
      <c r="I6" s="122" t="s">
        <v>14</v>
      </c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 t="s">
        <v>15</v>
      </c>
      <c r="Y6" s="122"/>
      <c r="Z6" s="122"/>
      <c r="AA6" s="148" t="s">
        <v>16</v>
      </c>
      <c r="AB6" s="149"/>
      <c r="AC6" s="149"/>
      <c r="AD6" s="150"/>
    </row>
    <row r="7" spans="1:32" s="10" customFormat="1" ht="63.75" customHeight="1">
      <c r="A7" s="134"/>
      <c r="B7" s="11"/>
      <c r="C7" s="137"/>
      <c r="D7" s="143"/>
      <c r="E7" s="124"/>
      <c r="F7" s="140"/>
      <c r="G7" s="137"/>
      <c r="H7" s="146"/>
      <c r="I7" s="12" t="s">
        <v>31</v>
      </c>
      <c r="J7" s="13" t="s">
        <v>34</v>
      </c>
      <c r="K7" s="120" t="s">
        <v>32</v>
      </c>
      <c r="L7" s="120"/>
      <c r="M7" s="120"/>
      <c r="N7" s="120"/>
      <c r="O7" s="120" t="s">
        <v>33</v>
      </c>
      <c r="P7" s="120"/>
      <c r="Q7" s="120"/>
      <c r="R7" s="120"/>
      <c r="S7" s="120" t="s">
        <v>35</v>
      </c>
      <c r="T7" s="120"/>
      <c r="U7" s="120"/>
      <c r="V7" s="120"/>
      <c r="W7" s="13" t="s">
        <v>36</v>
      </c>
      <c r="X7" s="13" t="s">
        <v>37</v>
      </c>
      <c r="Y7" s="13" t="s">
        <v>38</v>
      </c>
      <c r="Z7" s="13" t="s">
        <v>39</v>
      </c>
      <c r="AA7" s="151"/>
      <c r="AB7" s="152"/>
      <c r="AC7" s="152"/>
      <c r="AD7" s="153"/>
    </row>
    <row r="8" spans="1:32" s="17" customFormat="1" ht="21">
      <c r="A8" s="135"/>
      <c r="B8" s="14"/>
      <c r="C8" s="138"/>
      <c r="D8" s="144"/>
      <c r="E8" s="125"/>
      <c r="F8" s="141"/>
      <c r="G8" s="138"/>
      <c r="H8" s="147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54"/>
      <c r="AB8" s="155"/>
      <c r="AC8" s="155"/>
      <c r="AD8" s="156"/>
    </row>
    <row r="9" spans="1:32" s="1" customFormat="1" ht="19.5" customHeight="1">
      <c r="A9" s="23">
        <v>1</v>
      </c>
      <c r="B9" s="23" t="str">
        <f>$G$2&amp;TEXT(A9,"00")</f>
        <v>15E4901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29"/>
      <c r="AB9" s="130"/>
      <c r="AC9" s="130"/>
      <c r="AD9" s="131"/>
    </row>
    <row r="10" spans="1:32" s="1" customFormat="1" ht="19.5" customHeight="1">
      <c r="A10" s="23">
        <v>2</v>
      </c>
      <c r="B10" s="23" t="str">
        <f t="shared" ref="B10:B56" si="0">$G$2&amp;TEXT(A10,"00")</f>
        <v>15E4902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17"/>
      <c r="AB10" s="118"/>
      <c r="AC10" s="118"/>
      <c r="AD10" s="119"/>
    </row>
    <row r="11" spans="1:32" s="1" customFormat="1" ht="19.5" customHeight="1">
      <c r="A11" s="23">
        <v>3</v>
      </c>
      <c r="B11" s="23" t="str">
        <f t="shared" si="0"/>
        <v>15E4903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17"/>
      <c r="AB11" s="118"/>
      <c r="AC11" s="118"/>
      <c r="AD11" s="119"/>
    </row>
    <row r="12" spans="1:32" s="1" customFormat="1" ht="19.5" customHeight="1">
      <c r="A12" s="23">
        <v>4</v>
      </c>
      <c r="B12" s="23" t="str">
        <f t="shared" si="0"/>
        <v>15E4904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17"/>
      <c r="AB12" s="118"/>
      <c r="AC12" s="118"/>
      <c r="AD12" s="119"/>
    </row>
    <row r="13" spans="1:32" s="1" customFormat="1" ht="19.5" customHeight="1">
      <c r="A13" s="23">
        <v>5</v>
      </c>
      <c r="B13" s="23" t="str">
        <f t="shared" si="0"/>
        <v>15E4905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17"/>
      <c r="AB13" s="118"/>
      <c r="AC13" s="118"/>
      <c r="AD13" s="119"/>
    </row>
    <row r="14" spans="1:32" s="1" customFormat="1" ht="19.5" customHeight="1">
      <c r="A14" s="23">
        <v>6</v>
      </c>
      <c r="B14" s="23" t="str">
        <f>$G$2&amp;TEXT(A14,"00")</f>
        <v>15E4906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17"/>
      <c r="AB14" s="118"/>
      <c r="AC14" s="118"/>
      <c r="AD14" s="119"/>
    </row>
    <row r="15" spans="1:32" s="1" customFormat="1" ht="19.5" customHeight="1">
      <c r="A15" s="23">
        <v>7</v>
      </c>
      <c r="B15" s="23" t="str">
        <f t="shared" si="0"/>
        <v>15E4907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17"/>
      <c r="AB15" s="118"/>
      <c r="AC15" s="118"/>
      <c r="AD15" s="119"/>
    </row>
    <row r="16" spans="1:32" s="1" customFormat="1" ht="19.5" customHeight="1">
      <c r="A16" s="23">
        <v>8</v>
      </c>
      <c r="B16" s="23" t="str">
        <f t="shared" si="0"/>
        <v>15E4908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17"/>
      <c r="AB16" s="118"/>
      <c r="AC16" s="118"/>
      <c r="AD16" s="119"/>
    </row>
    <row r="17" spans="1:30" s="1" customFormat="1" ht="19.5" customHeight="1">
      <c r="A17" s="23">
        <v>9</v>
      </c>
      <c r="B17" s="23" t="str">
        <f t="shared" si="0"/>
        <v>15E4909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17"/>
      <c r="AB17" s="118"/>
      <c r="AC17" s="118"/>
      <c r="AD17" s="119"/>
    </row>
    <row r="18" spans="1:30" s="1" customFormat="1" ht="19.5" customHeight="1">
      <c r="A18" s="23">
        <v>10</v>
      </c>
      <c r="B18" s="23" t="str">
        <f t="shared" si="0"/>
        <v>15E4910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17"/>
      <c r="AB18" s="118"/>
      <c r="AC18" s="118"/>
      <c r="AD18" s="119"/>
    </row>
    <row r="19" spans="1:30" s="1" customFormat="1" ht="19.5" customHeight="1">
      <c r="A19" s="23">
        <v>11</v>
      </c>
      <c r="B19" s="23" t="str">
        <f t="shared" si="0"/>
        <v>15E4911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17"/>
      <c r="AB19" s="118"/>
      <c r="AC19" s="118"/>
      <c r="AD19" s="119"/>
    </row>
    <row r="20" spans="1:30" s="1" customFormat="1" ht="19.5" customHeight="1">
      <c r="A20" s="23">
        <v>12</v>
      </c>
      <c r="B20" s="23" t="str">
        <f t="shared" si="0"/>
        <v>15E4912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17"/>
      <c r="AB20" s="118"/>
      <c r="AC20" s="118"/>
      <c r="AD20" s="119"/>
    </row>
    <row r="21" spans="1:30" s="1" customFormat="1" ht="19.5" customHeight="1">
      <c r="A21" s="23">
        <v>13</v>
      </c>
      <c r="B21" s="23" t="str">
        <f t="shared" si="0"/>
        <v>15E4913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17"/>
      <c r="AB21" s="118"/>
      <c r="AC21" s="118"/>
      <c r="AD21" s="119"/>
    </row>
    <row r="22" spans="1:30" s="1" customFormat="1" ht="19.5" customHeight="1">
      <c r="A22" s="23">
        <v>14</v>
      </c>
      <c r="B22" s="23" t="str">
        <f t="shared" si="0"/>
        <v>15E4914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17"/>
      <c r="AB22" s="118"/>
      <c r="AC22" s="118"/>
      <c r="AD22" s="119"/>
    </row>
    <row r="23" spans="1:30" s="1" customFormat="1" ht="19.5" customHeight="1">
      <c r="A23" s="33">
        <v>15</v>
      </c>
      <c r="B23" s="33" t="str">
        <f t="shared" si="0"/>
        <v>15E4915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26"/>
      <c r="AB23" s="127"/>
      <c r="AC23" s="127"/>
      <c r="AD23" s="128"/>
    </row>
    <row r="24" spans="1:30" s="1" customFormat="1">
      <c r="A24" s="1" t="s">
        <v>25</v>
      </c>
      <c r="S24" s="116" t="s">
        <v>30</v>
      </c>
      <c r="T24" s="116"/>
      <c r="U24" s="116"/>
      <c r="V24" s="116"/>
      <c r="W24" s="116"/>
      <c r="X24" s="116"/>
      <c r="Y24" s="116"/>
      <c r="Z24" s="116"/>
      <c r="AA24" s="116"/>
    </row>
    <row r="25" spans="1:30" s="1" customFormat="1">
      <c r="A25" s="28" t="s">
        <v>26</v>
      </c>
      <c r="B25" s="28"/>
      <c r="C25" s="28"/>
      <c r="K25" s="116" t="s">
        <v>22</v>
      </c>
      <c r="L25" s="116"/>
      <c r="M25" s="116"/>
      <c r="N25" s="116"/>
      <c r="O25" s="116"/>
      <c r="P25" s="116"/>
      <c r="Q25" s="116"/>
      <c r="R25" s="116"/>
      <c r="V25" s="116" t="s">
        <v>23</v>
      </c>
      <c r="W25" s="116"/>
      <c r="X25" s="116"/>
      <c r="Y25" s="116"/>
      <c r="Z25" s="116"/>
      <c r="AA25" s="116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16" t="s">
        <v>24</v>
      </c>
      <c r="L26" s="116"/>
      <c r="M26" s="116"/>
      <c r="N26" s="116"/>
      <c r="O26" s="116"/>
      <c r="P26" s="116"/>
      <c r="Q26" s="116"/>
      <c r="R26" s="116"/>
      <c r="S26" s="27"/>
      <c r="T26" s="27"/>
      <c r="U26" s="27"/>
      <c r="V26" s="116" t="s">
        <v>24</v>
      </c>
      <c r="W26" s="116"/>
      <c r="X26" s="116"/>
      <c r="Y26" s="116"/>
      <c r="Z26" s="116"/>
      <c r="AA26" s="116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/>
    <row r="30" spans="1:30" s="1" customFormat="1"/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15E4916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29"/>
      <c r="AB32" s="130"/>
      <c r="AC32" s="130"/>
      <c r="AD32" s="131"/>
    </row>
    <row r="33" spans="1:30" s="1" customFormat="1" ht="19.5" customHeight="1">
      <c r="A33" s="23">
        <v>17</v>
      </c>
      <c r="B33" s="23" t="str">
        <f t="shared" si="0"/>
        <v>15E4917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17"/>
      <c r="AB33" s="118"/>
      <c r="AC33" s="118"/>
      <c r="AD33" s="119"/>
    </row>
    <row r="34" spans="1:30" s="1" customFormat="1" ht="19.5" customHeight="1">
      <c r="A34" s="23">
        <v>18</v>
      </c>
      <c r="B34" s="23" t="str">
        <f t="shared" si="0"/>
        <v>15E4918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17"/>
      <c r="AB34" s="118"/>
      <c r="AC34" s="118"/>
      <c r="AD34" s="119"/>
    </row>
    <row r="35" spans="1:30" s="1" customFormat="1" ht="19.5" customHeight="1">
      <c r="A35" s="23">
        <v>19</v>
      </c>
      <c r="B35" s="23" t="str">
        <f t="shared" si="0"/>
        <v>15E4919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17"/>
      <c r="AB35" s="118"/>
      <c r="AC35" s="118"/>
      <c r="AD35" s="119"/>
    </row>
    <row r="36" spans="1:30" s="1" customFormat="1" ht="19.5" customHeight="1">
      <c r="A36" s="23">
        <v>20</v>
      </c>
      <c r="B36" s="23" t="str">
        <f t="shared" si="0"/>
        <v>15E4920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17"/>
      <c r="AB36" s="118"/>
      <c r="AC36" s="118"/>
      <c r="AD36" s="119"/>
    </row>
    <row r="37" spans="1:30" s="1" customFormat="1" ht="19.5" customHeight="1">
      <c r="A37" s="23">
        <v>21</v>
      </c>
      <c r="B37" s="23" t="str">
        <f t="shared" si="0"/>
        <v>15E4921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17"/>
      <c r="AB37" s="118"/>
      <c r="AC37" s="118"/>
      <c r="AD37" s="119"/>
    </row>
    <row r="38" spans="1:30" s="1" customFormat="1" ht="19.5" customHeight="1">
      <c r="A38" s="23">
        <v>22</v>
      </c>
      <c r="B38" s="23" t="str">
        <f t="shared" si="0"/>
        <v>15E4922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17"/>
      <c r="AB38" s="118"/>
      <c r="AC38" s="118"/>
      <c r="AD38" s="119"/>
    </row>
    <row r="39" spans="1:30" s="1" customFormat="1" ht="19.5" customHeight="1">
      <c r="A39" s="23">
        <v>23</v>
      </c>
      <c r="B39" s="23" t="str">
        <f t="shared" si="0"/>
        <v>15E4923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17"/>
      <c r="AB39" s="118"/>
      <c r="AC39" s="118"/>
      <c r="AD39" s="119"/>
    </row>
    <row r="40" spans="1:30" s="1" customFormat="1" ht="19.5" customHeight="1">
      <c r="A40" s="23">
        <v>24</v>
      </c>
      <c r="B40" s="23" t="str">
        <f t="shared" si="0"/>
        <v>15E4924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17"/>
      <c r="AB40" s="118"/>
      <c r="AC40" s="118"/>
      <c r="AD40" s="119"/>
    </row>
    <row r="41" spans="1:30" s="1" customFormat="1" ht="19.5" customHeight="1">
      <c r="A41" s="23">
        <v>25</v>
      </c>
      <c r="B41" s="23" t="str">
        <f t="shared" si="0"/>
        <v>15E4925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17"/>
      <c r="AB41" s="118"/>
      <c r="AC41" s="118"/>
      <c r="AD41" s="119"/>
    </row>
    <row r="42" spans="1:30" s="1" customFormat="1" ht="19.5" customHeight="1">
      <c r="A42" s="23">
        <v>26</v>
      </c>
      <c r="B42" s="23" t="str">
        <f t="shared" si="0"/>
        <v>15E4926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17"/>
      <c r="AB42" s="118"/>
      <c r="AC42" s="118"/>
      <c r="AD42" s="119"/>
    </row>
    <row r="43" spans="1:30" s="1" customFormat="1" ht="19.5" customHeight="1">
      <c r="A43" s="23">
        <v>27</v>
      </c>
      <c r="B43" s="23" t="str">
        <f t="shared" si="0"/>
        <v>15E4927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17"/>
      <c r="AB43" s="118"/>
      <c r="AC43" s="118"/>
      <c r="AD43" s="119"/>
    </row>
    <row r="44" spans="1:30" s="1" customFormat="1" ht="19.5" customHeight="1">
      <c r="A44" s="23">
        <v>28</v>
      </c>
      <c r="B44" s="23" t="str">
        <f t="shared" si="0"/>
        <v>15E4928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17"/>
      <c r="AB44" s="118"/>
      <c r="AC44" s="118"/>
      <c r="AD44" s="119"/>
    </row>
    <row r="45" spans="1:30" s="1" customFormat="1" ht="19.5" customHeight="1">
      <c r="A45" s="23">
        <v>29</v>
      </c>
      <c r="B45" s="23" t="str">
        <f t="shared" si="0"/>
        <v>15E4929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17"/>
      <c r="AB45" s="118"/>
      <c r="AC45" s="118"/>
      <c r="AD45" s="119"/>
    </row>
    <row r="46" spans="1:30" s="1" customFormat="1" ht="19.5" customHeight="1">
      <c r="A46" s="33">
        <v>30</v>
      </c>
      <c r="B46" s="33" t="str">
        <f t="shared" si="0"/>
        <v>15E4930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26"/>
      <c r="AB46" s="127"/>
      <c r="AC46" s="127"/>
      <c r="AD46" s="128"/>
    </row>
    <row r="47" spans="1:30" s="1" customFormat="1" ht="16.5" customHeight="1">
      <c r="A47" s="1" t="s">
        <v>25</v>
      </c>
      <c r="S47" s="116" t="s">
        <v>30</v>
      </c>
      <c r="T47" s="116"/>
      <c r="U47" s="116"/>
      <c r="V47" s="116"/>
      <c r="W47" s="116"/>
      <c r="X47" s="116"/>
      <c r="Y47" s="116"/>
      <c r="Z47" s="116"/>
      <c r="AA47" s="116"/>
    </row>
    <row r="48" spans="1:30" s="1" customFormat="1">
      <c r="A48" s="28" t="s">
        <v>26</v>
      </c>
      <c r="B48" s="28"/>
      <c r="C48" s="28"/>
      <c r="K48" s="116" t="s">
        <v>22</v>
      </c>
      <c r="L48" s="116"/>
      <c r="M48" s="116"/>
      <c r="N48" s="116"/>
      <c r="O48" s="116"/>
      <c r="P48" s="116"/>
      <c r="Q48" s="116"/>
      <c r="R48" s="116"/>
      <c r="V48" s="116" t="s">
        <v>23</v>
      </c>
      <c r="W48" s="116"/>
      <c r="X48" s="116"/>
      <c r="Y48" s="116"/>
      <c r="Z48" s="116"/>
      <c r="AA48" s="116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16" t="s">
        <v>24</v>
      </c>
      <c r="L49" s="116"/>
      <c r="M49" s="116"/>
      <c r="N49" s="116"/>
      <c r="O49" s="116"/>
      <c r="P49" s="116"/>
      <c r="Q49" s="116"/>
      <c r="R49" s="116"/>
      <c r="S49" s="27"/>
      <c r="T49" s="27"/>
      <c r="U49" s="27"/>
      <c r="V49" s="116" t="s">
        <v>24</v>
      </c>
      <c r="W49" s="116"/>
      <c r="X49" s="116"/>
      <c r="Y49" s="116"/>
      <c r="Z49" s="116"/>
      <c r="AA49" s="116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/>
    <row r="53" spans="1:30" s="1" customFormat="1"/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15E4931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29"/>
      <c r="AB55" s="130"/>
      <c r="AC55" s="130"/>
      <c r="AD55" s="131"/>
    </row>
    <row r="56" spans="1:30" s="1" customFormat="1" ht="19.5" customHeight="1">
      <c r="A56" s="23">
        <v>32</v>
      </c>
      <c r="B56" s="23" t="str">
        <f t="shared" si="0"/>
        <v>15E4932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17"/>
      <c r="AB56" s="118"/>
      <c r="AC56" s="118"/>
      <c r="AD56" s="119"/>
    </row>
    <row r="57" spans="1:30" s="1" customFormat="1" ht="19.5" customHeight="1">
      <c r="A57" s="23">
        <v>33</v>
      </c>
      <c r="B57" s="23" t="str">
        <f t="shared" ref="B57:B87" si="1">$G$2&amp;TEXT(A57,"00")</f>
        <v>15E4933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17"/>
      <c r="AB57" s="118"/>
      <c r="AC57" s="118"/>
      <c r="AD57" s="119"/>
    </row>
    <row r="58" spans="1:30" s="1" customFormat="1" ht="19.5" customHeight="1">
      <c r="A58" s="23">
        <v>34</v>
      </c>
      <c r="B58" s="23" t="str">
        <f t="shared" si="1"/>
        <v>15E4934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17"/>
      <c r="AB58" s="118"/>
      <c r="AC58" s="118"/>
      <c r="AD58" s="119"/>
    </row>
    <row r="59" spans="1:30" s="1" customFormat="1" ht="19.5" customHeight="1">
      <c r="A59" s="23">
        <v>35</v>
      </c>
      <c r="B59" s="23" t="str">
        <f t="shared" si="1"/>
        <v>15E4935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17"/>
      <c r="AB59" s="118"/>
      <c r="AC59" s="118"/>
      <c r="AD59" s="119"/>
    </row>
    <row r="60" spans="1:30" s="1" customFormat="1" ht="19.5" customHeight="1">
      <c r="A60" s="23">
        <v>36</v>
      </c>
      <c r="B60" s="23" t="str">
        <f t="shared" si="1"/>
        <v>15E4936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17"/>
      <c r="AB60" s="118"/>
      <c r="AC60" s="118"/>
      <c r="AD60" s="119"/>
    </row>
    <row r="61" spans="1:30" s="1" customFormat="1" ht="19.5" customHeight="1">
      <c r="A61" s="23">
        <v>37</v>
      </c>
      <c r="B61" s="23" t="str">
        <f t="shared" si="1"/>
        <v>15E4937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17"/>
      <c r="AB61" s="118"/>
      <c r="AC61" s="118"/>
      <c r="AD61" s="119"/>
    </row>
    <row r="62" spans="1:30" s="1" customFormat="1" ht="19.5" customHeight="1">
      <c r="A62" s="23">
        <v>38</v>
      </c>
      <c r="B62" s="23" t="str">
        <f t="shared" si="1"/>
        <v>15E4938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17"/>
      <c r="AB62" s="118"/>
      <c r="AC62" s="118"/>
      <c r="AD62" s="119"/>
    </row>
    <row r="63" spans="1:30" s="1" customFormat="1" ht="19.5" customHeight="1">
      <c r="A63" s="23">
        <v>39</v>
      </c>
      <c r="B63" s="23" t="str">
        <f t="shared" si="1"/>
        <v>15E4939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17"/>
      <c r="AB63" s="118"/>
      <c r="AC63" s="118"/>
      <c r="AD63" s="119"/>
    </row>
    <row r="64" spans="1:30" s="1" customFormat="1" ht="19.5" customHeight="1">
      <c r="A64" s="23">
        <v>40</v>
      </c>
      <c r="B64" s="23" t="str">
        <f t="shared" si="1"/>
        <v>15E4940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17"/>
      <c r="AB64" s="118"/>
      <c r="AC64" s="118"/>
      <c r="AD64" s="119"/>
    </row>
    <row r="65" spans="1:30" s="1" customFormat="1" ht="19.5" customHeight="1">
      <c r="A65" s="23">
        <v>41</v>
      </c>
      <c r="B65" s="23" t="str">
        <f t="shared" si="1"/>
        <v>15E4941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17"/>
      <c r="AB65" s="118"/>
      <c r="AC65" s="118"/>
      <c r="AD65" s="119"/>
    </row>
    <row r="66" spans="1:30" s="1" customFormat="1" ht="19.5" customHeight="1">
      <c r="A66" s="23">
        <v>42</v>
      </c>
      <c r="B66" s="23" t="str">
        <f t="shared" si="1"/>
        <v>15E4942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17"/>
      <c r="AB66" s="118"/>
      <c r="AC66" s="118"/>
      <c r="AD66" s="119"/>
    </row>
    <row r="67" spans="1:30" s="1" customFormat="1" ht="19.5" customHeight="1">
      <c r="A67" s="23">
        <v>43</v>
      </c>
      <c r="B67" s="23" t="str">
        <f t="shared" si="1"/>
        <v>15E4943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17"/>
      <c r="AB67" s="118"/>
      <c r="AC67" s="118"/>
      <c r="AD67" s="119"/>
    </row>
    <row r="68" spans="1:30" s="1" customFormat="1" ht="19.5" customHeight="1">
      <c r="A68" s="23">
        <v>44</v>
      </c>
      <c r="B68" s="23" t="str">
        <f t="shared" si="1"/>
        <v>15E4944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17"/>
      <c r="AB68" s="118"/>
      <c r="AC68" s="118"/>
      <c r="AD68" s="119"/>
    </row>
    <row r="69" spans="1:30" s="1" customFormat="1" ht="19.5" customHeight="1">
      <c r="A69" s="33">
        <v>45</v>
      </c>
      <c r="B69" s="33" t="str">
        <f t="shared" si="1"/>
        <v>15E4945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26"/>
      <c r="AB69" s="127"/>
      <c r="AC69" s="127"/>
      <c r="AD69" s="128"/>
    </row>
    <row r="70" spans="1:30" s="1" customFormat="1">
      <c r="A70" s="1" t="s">
        <v>25</v>
      </c>
      <c r="S70" s="116" t="s">
        <v>30</v>
      </c>
      <c r="T70" s="116"/>
      <c r="U70" s="116"/>
      <c r="V70" s="116"/>
      <c r="W70" s="116"/>
      <c r="X70" s="116"/>
      <c r="Y70" s="116"/>
      <c r="Z70" s="116"/>
      <c r="AA70" s="116"/>
    </row>
    <row r="71" spans="1:30" s="1" customFormat="1">
      <c r="A71" s="28" t="s">
        <v>26</v>
      </c>
      <c r="B71" s="28"/>
      <c r="C71" s="28"/>
      <c r="K71" s="116" t="s">
        <v>22</v>
      </c>
      <c r="L71" s="116"/>
      <c r="M71" s="116"/>
      <c r="N71" s="116"/>
      <c r="O71" s="116"/>
      <c r="P71" s="116"/>
      <c r="Q71" s="116"/>
      <c r="R71" s="116"/>
      <c r="V71" s="116" t="s">
        <v>23</v>
      </c>
      <c r="W71" s="116"/>
      <c r="X71" s="116"/>
      <c r="Y71" s="116"/>
      <c r="Z71" s="116"/>
      <c r="AA71" s="116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16" t="s">
        <v>24</v>
      </c>
      <c r="L72" s="116"/>
      <c r="M72" s="116"/>
      <c r="N72" s="116"/>
      <c r="O72" s="116"/>
      <c r="P72" s="116"/>
      <c r="Q72" s="116"/>
      <c r="R72" s="116"/>
      <c r="S72" s="27"/>
      <c r="T72" s="27"/>
      <c r="U72" s="27"/>
      <c r="V72" s="116" t="s">
        <v>24</v>
      </c>
      <c r="W72" s="116"/>
      <c r="X72" s="116"/>
      <c r="Y72" s="116"/>
      <c r="Z72" s="116"/>
      <c r="AA72" s="116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/>
    <row r="76" spans="1:30" s="1" customFormat="1"/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si="1"/>
        <v>15E4946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29"/>
      <c r="AB78" s="130"/>
      <c r="AC78" s="130"/>
      <c r="AD78" s="131"/>
    </row>
    <row r="79" spans="1:30" s="1" customFormat="1" ht="19.5" customHeight="1">
      <c r="A79" s="23">
        <v>47</v>
      </c>
      <c r="B79" s="23" t="str">
        <f t="shared" si="1"/>
        <v>15E4947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17"/>
      <c r="AB79" s="118"/>
      <c r="AC79" s="118"/>
      <c r="AD79" s="119"/>
    </row>
    <row r="80" spans="1:30" s="1" customFormat="1" ht="19.5" customHeight="1">
      <c r="A80" s="23">
        <v>48</v>
      </c>
      <c r="B80" s="23" t="str">
        <f t="shared" si="1"/>
        <v>15E4948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17"/>
      <c r="AB80" s="118"/>
      <c r="AC80" s="118"/>
      <c r="AD80" s="119"/>
    </row>
    <row r="81" spans="1:30" s="1" customFormat="1" ht="19.5" customHeight="1">
      <c r="A81" s="23">
        <v>49</v>
      </c>
      <c r="B81" s="23" t="str">
        <f t="shared" si="1"/>
        <v>15E4949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17"/>
      <c r="AB81" s="118"/>
      <c r="AC81" s="118"/>
      <c r="AD81" s="119"/>
    </row>
    <row r="82" spans="1:30" s="1" customFormat="1" ht="19.5" customHeight="1">
      <c r="A82" s="23">
        <v>50</v>
      </c>
      <c r="B82" s="23" t="str">
        <f t="shared" si="1"/>
        <v>15E4950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17"/>
      <c r="AB82" s="118"/>
      <c r="AC82" s="118"/>
      <c r="AD82" s="119"/>
    </row>
    <row r="83" spans="1:30" s="1" customFormat="1" ht="19.5" customHeight="1">
      <c r="A83" s="23">
        <v>51</v>
      </c>
      <c r="B83" s="23" t="str">
        <f t="shared" si="1"/>
        <v>15E4951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17"/>
      <c r="AB83" s="118"/>
      <c r="AC83" s="118"/>
      <c r="AD83" s="119"/>
    </row>
    <row r="84" spans="1:30" s="1" customFormat="1" ht="19.5" customHeight="1">
      <c r="A84" s="23">
        <v>52</v>
      </c>
      <c r="B84" s="23" t="str">
        <f t="shared" si="1"/>
        <v>15E4952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17"/>
      <c r="AB84" s="118"/>
      <c r="AC84" s="118"/>
      <c r="AD84" s="119"/>
    </row>
    <row r="85" spans="1:30" s="1" customFormat="1" ht="19.5" customHeight="1">
      <c r="A85" s="23">
        <v>53</v>
      </c>
      <c r="B85" s="23" t="str">
        <f t="shared" si="1"/>
        <v>15E4953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17"/>
      <c r="AB85" s="118"/>
      <c r="AC85" s="118"/>
      <c r="AD85" s="119"/>
    </row>
    <row r="86" spans="1:30" s="1" customFormat="1" ht="19.5" customHeight="1">
      <c r="A86" s="23">
        <v>54</v>
      </c>
      <c r="B86" s="23" t="str">
        <f t="shared" si="1"/>
        <v>15E4954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17"/>
      <c r="AB86" s="118"/>
      <c r="AC86" s="118"/>
      <c r="AD86" s="119"/>
    </row>
    <row r="87" spans="1:30" s="1" customFormat="1" ht="19.5" customHeight="1">
      <c r="A87" s="23">
        <v>55</v>
      </c>
      <c r="B87" s="23" t="str">
        <f t="shared" si="1"/>
        <v>15E4955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17"/>
      <c r="AB87" s="118"/>
      <c r="AC87" s="118"/>
      <c r="AD87" s="119"/>
    </row>
    <row r="88" spans="1:30" s="1" customFormat="1" ht="19.5" customHeight="1">
      <c r="A88" s="23">
        <v>56</v>
      </c>
      <c r="B88" s="23" t="str">
        <f>$G$2&amp;TEXT(A88,"00")</f>
        <v>15E4956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17"/>
      <c r="AB88" s="118"/>
      <c r="AC88" s="118"/>
      <c r="AD88" s="119"/>
    </row>
    <row r="89" spans="1:30" s="1" customFormat="1" ht="19.5" customHeight="1">
      <c r="A89" s="23">
        <v>57</v>
      </c>
      <c r="B89" s="23" t="str">
        <f>$G$2&amp;TEXT(A89,"00")</f>
        <v>15E4957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17"/>
      <c r="AB89" s="118"/>
      <c r="AC89" s="118"/>
      <c r="AD89" s="119"/>
    </row>
    <row r="90" spans="1:30" s="1" customFormat="1" ht="19.5" customHeight="1">
      <c r="A90" s="23">
        <v>58</v>
      </c>
      <c r="B90" s="23" t="str">
        <f>$G$2&amp;TEXT(A90,"00")</f>
        <v>15E4958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17"/>
      <c r="AB90" s="118"/>
      <c r="AC90" s="118"/>
      <c r="AD90" s="119"/>
    </row>
    <row r="91" spans="1:30" s="1" customFormat="1" ht="19.5" customHeight="1">
      <c r="A91" s="23">
        <v>59</v>
      </c>
      <c r="B91" s="23" t="str">
        <f>$G$2&amp;TEXT(A91,"00")</f>
        <v>15E4959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17"/>
      <c r="AB91" s="118"/>
      <c r="AC91" s="118"/>
      <c r="AD91" s="119"/>
    </row>
    <row r="92" spans="1:30" s="1" customFormat="1" ht="19.5" customHeight="1">
      <c r="A92" s="33">
        <v>60</v>
      </c>
      <c r="B92" s="33" t="str">
        <f>$G$2&amp;TEXT(A92,"00")</f>
        <v>15E4960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26"/>
      <c r="AB92" s="127"/>
      <c r="AC92" s="127"/>
      <c r="AD92" s="128"/>
    </row>
    <row r="93" spans="1:30" s="1" customFormat="1">
      <c r="A93" s="1" t="s">
        <v>25</v>
      </c>
      <c r="S93" s="116" t="s">
        <v>30</v>
      </c>
      <c r="T93" s="116"/>
      <c r="U93" s="116"/>
      <c r="V93" s="116"/>
      <c r="W93" s="116"/>
      <c r="X93" s="116"/>
      <c r="Y93" s="116"/>
      <c r="Z93" s="116"/>
      <c r="AA93" s="116"/>
    </row>
    <row r="94" spans="1:30" s="1" customFormat="1">
      <c r="A94" s="28" t="s">
        <v>26</v>
      </c>
      <c r="B94" s="28"/>
      <c r="C94" s="28"/>
      <c r="K94" s="116" t="s">
        <v>22</v>
      </c>
      <c r="L94" s="116"/>
      <c r="M94" s="116"/>
      <c r="N94" s="116"/>
      <c r="O94" s="116"/>
      <c r="P94" s="116"/>
      <c r="Q94" s="116"/>
      <c r="R94" s="116"/>
      <c r="V94" s="116" t="s">
        <v>23</v>
      </c>
      <c r="W94" s="116"/>
      <c r="X94" s="116"/>
      <c r="Y94" s="116"/>
      <c r="Z94" s="116"/>
      <c r="AA94" s="116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16" t="s">
        <v>24</v>
      </c>
      <c r="L95" s="116"/>
      <c r="M95" s="116"/>
      <c r="N95" s="116"/>
      <c r="O95" s="116"/>
      <c r="P95" s="116"/>
      <c r="Q95" s="116"/>
      <c r="R95" s="116"/>
      <c r="S95" s="27"/>
      <c r="T95" s="27"/>
      <c r="U95" s="27"/>
      <c r="V95" s="116" t="s">
        <v>24</v>
      </c>
      <c r="W95" s="116"/>
      <c r="X95" s="116"/>
      <c r="Y95" s="116"/>
      <c r="Z95" s="116"/>
      <c r="AA95" s="116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/>
    <row r="99" spans="1:29" s="1" customFormat="1"/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AA91:AD91"/>
    <mergeCell ref="AA92:AD92"/>
    <mergeCell ref="AA85:AD85"/>
    <mergeCell ref="AA86:AD86"/>
    <mergeCell ref="AA87:AD87"/>
    <mergeCell ref="AA88:AD88"/>
    <mergeCell ref="AA89:AD89"/>
    <mergeCell ref="AA90:AD90"/>
    <mergeCell ref="AA79:AD79"/>
    <mergeCell ref="V72:AA72"/>
    <mergeCell ref="AA80:AD80"/>
    <mergeCell ref="AA83:AD83"/>
    <mergeCell ref="AA84:AD84"/>
    <mergeCell ref="AA81:AD81"/>
    <mergeCell ref="AA82:AD82"/>
    <mergeCell ref="AA66:AD66"/>
    <mergeCell ref="AA67:AD67"/>
    <mergeCell ref="AA78:AD78"/>
    <mergeCell ref="V71:AA71"/>
    <mergeCell ref="AA68:AD68"/>
    <mergeCell ref="AA69:AD69"/>
    <mergeCell ref="AA61:AD61"/>
    <mergeCell ref="AA64:AD64"/>
    <mergeCell ref="AA65:AD65"/>
    <mergeCell ref="AA62:AD62"/>
    <mergeCell ref="AA63:AD63"/>
    <mergeCell ref="AA58:AD58"/>
    <mergeCell ref="AA59:AD59"/>
    <mergeCell ref="AA56:AD56"/>
    <mergeCell ref="AA57:AD57"/>
    <mergeCell ref="AA60:AD60"/>
    <mergeCell ref="AA45:AD45"/>
    <mergeCell ref="AA42:AD42"/>
    <mergeCell ref="AA43:AD43"/>
    <mergeCell ref="AA46:AD46"/>
    <mergeCell ref="AA55:AD55"/>
    <mergeCell ref="AA39:AD39"/>
    <mergeCell ref="AA40:AD40"/>
    <mergeCell ref="AA33:AD33"/>
    <mergeCell ref="AA41:AD41"/>
    <mergeCell ref="AA44:AD44"/>
    <mergeCell ref="AA19:AD19"/>
    <mergeCell ref="AA20:AD20"/>
    <mergeCell ref="AA6:AD8"/>
    <mergeCell ref="AA9:AD9"/>
    <mergeCell ref="AA10:AD10"/>
    <mergeCell ref="AA11:AD11"/>
    <mergeCell ref="AA12:AD12"/>
    <mergeCell ref="AA13:AD13"/>
    <mergeCell ref="AA23:AD23"/>
    <mergeCell ref="AA32:AD32"/>
    <mergeCell ref="A1:D1"/>
    <mergeCell ref="A2:D2"/>
    <mergeCell ref="A6:A8"/>
    <mergeCell ref="C6:C8"/>
    <mergeCell ref="F6:F8"/>
    <mergeCell ref="I6:W6"/>
    <mergeCell ref="D6:D8"/>
    <mergeCell ref="A5:AD5"/>
    <mergeCell ref="H6:H8"/>
    <mergeCell ref="G6:G8"/>
    <mergeCell ref="AA15:AD15"/>
    <mergeCell ref="AA16:AD16"/>
    <mergeCell ref="AA17:AD17"/>
    <mergeCell ref="AA18:AD18"/>
    <mergeCell ref="O7:R7"/>
    <mergeCell ref="K49:R49"/>
    <mergeCell ref="V49:AA49"/>
    <mergeCell ref="S70:AA70"/>
    <mergeCell ref="E3:AD3"/>
    <mergeCell ref="X6:Z6"/>
    <mergeCell ref="S7:V7"/>
    <mergeCell ref="K7:N7"/>
    <mergeCell ref="E6:E8"/>
    <mergeCell ref="S47:AA47"/>
    <mergeCell ref="K48:R48"/>
    <mergeCell ref="V48:AA48"/>
    <mergeCell ref="AA21:AD21"/>
    <mergeCell ref="AA22:AD22"/>
    <mergeCell ref="AA14:AD14"/>
    <mergeCell ref="S24:AA24"/>
    <mergeCell ref="K71:R71"/>
    <mergeCell ref="K25:R25"/>
    <mergeCell ref="V95:AA95"/>
    <mergeCell ref="K95:R95"/>
    <mergeCell ref="K94:R94"/>
    <mergeCell ref="V94:AA94"/>
    <mergeCell ref="S93:AA93"/>
    <mergeCell ref="AA36:AD36"/>
    <mergeCell ref="AA37:AD37"/>
    <mergeCell ref="K72:R72"/>
    <mergeCell ref="K26:R26"/>
    <mergeCell ref="V26:AA26"/>
    <mergeCell ref="AA34:AD34"/>
    <mergeCell ref="AA35:AD35"/>
    <mergeCell ref="V25:AA25"/>
    <mergeCell ref="AA38:AD38"/>
  </mergeCells>
  <phoneticPr fontId="27" type="noConversion"/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C904AB-FF74-4332-9BBE-057250F52531}">
  <dimension ref="A1:P44"/>
  <sheetViews>
    <sheetView workbookViewId="0">
      <pane ySplit="7" topLeftCell="A22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178</v>
      </c>
      <c r="G1" s="183"/>
      <c r="H1" s="183"/>
      <c r="I1" s="183"/>
      <c r="J1" s="183"/>
      <c r="K1" s="183"/>
      <c r="L1" s="49" t="s">
        <v>329</v>
      </c>
    </row>
    <row r="2" spans="1:15" s="47" customFormat="1">
      <c r="C2" s="186" t="s">
        <v>176</v>
      </c>
      <c r="D2" s="186"/>
      <c r="E2" s="50" t="s">
        <v>164</v>
      </c>
      <c r="F2" s="187" t="s">
        <v>330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263</v>
      </c>
      <c r="D3" s="184" t="s">
        <v>331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335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42</v>
      </c>
      <c r="B8" s="56">
        <v>1</v>
      </c>
      <c r="C8" s="92" t="s">
        <v>233</v>
      </c>
      <c r="D8" s="58" t="s">
        <v>290</v>
      </c>
      <c r="E8" s="59" t="s">
        <v>92</v>
      </c>
      <c r="F8" s="95" t="s">
        <v>291</v>
      </c>
      <c r="G8" s="95" t="s">
        <v>170</v>
      </c>
      <c r="H8" s="60"/>
      <c r="I8" s="61"/>
      <c r="J8" s="61"/>
      <c r="K8" s="61"/>
      <c r="L8" s="169" t="s">
        <v>83</v>
      </c>
      <c r="M8" s="170"/>
      <c r="N8" s="171"/>
      <c r="O8" t="s">
        <v>333</v>
      </c>
    </row>
    <row r="9" spans="1:15" ht="20.100000000000001" customHeight="1">
      <c r="A9">
        <v>43</v>
      </c>
      <c r="B9" s="56">
        <v>2</v>
      </c>
      <c r="C9" s="92" t="s">
        <v>214</v>
      </c>
      <c r="D9" s="58" t="s">
        <v>292</v>
      </c>
      <c r="E9" s="59" t="s">
        <v>107</v>
      </c>
      <c r="F9" s="95" t="s">
        <v>291</v>
      </c>
      <c r="G9" s="95" t="s">
        <v>172</v>
      </c>
      <c r="H9" s="60"/>
      <c r="I9" s="61"/>
      <c r="J9" s="61"/>
      <c r="K9" s="61"/>
      <c r="L9" s="166" t="s">
        <v>83</v>
      </c>
      <c r="M9" s="167"/>
      <c r="N9" s="168"/>
      <c r="O9" t="s">
        <v>333</v>
      </c>
    </row>
    <row r="10" spans="1:15" ht="20.100000000000001" customHeight="1">
      <c r="A10">
        <v>44</v>
      </c>
      <c r="B10" s="56">
        <v>3</v>
      </c>
      <c r="C10" s="92" t="s">
        <v>183</v>
      </c>
      <c r="D10" s="58" t="s">
        <v>131</v>
      </c>
      <c r="E10" s="59" t="s">
        <v>103</v>
      </c>
      <c r="F10" s="95" t="s">
        <v>291</v>
      </c>
      <c r="G10" s="95" t="s">
        <v>171</v>
      </c>
      <c r="H10" s="60"/>
      <c r="I10" s="61"/>
      <c r="J10" s="61"/>
      <c r="K10" s="61"/>
      <c r="L10" s="166" t="s">
        <v>83</v>
      </c>
      <c r="M10" s="167"/>
      <c r="N10" s="168"/>
      <c r="O10" t="s">
        <v>333</v>
      </c>
    </row>
    <row r="11" spans="1:15" ht="20.100000000000001" customHeight="1">
      <c r="A11">
        <v>45</v>
      </c>
      <c r="B11" s="56">
        <v>4</v>
      </c>
      <c r="C11" s="92" t="s">
        <v>215</v>
      </c>
      <c r="D11" s="58" t="s">
        <v>293</v>
      </c>
      <c r="E11" s="59" t="s">
        <v>136</v>
      </c>
      <c r="F11" s="95" t="s">
        <v>291</v>
      </c>
      <c r="G11" s="95" t="s">
        <v>172</v>
      </c>
      <c r="H11" s="60"/>
      <c r="I11" s="61"/>
      <c r="J11" s="61"/>
      <c r="K11" s="61"/>
      <c r="L11" s="166" t="s">
        <v>83</v>
      </c>
      <c r="M11" s="167"/>
      <c r="N11" s="168"/>
      <c r="O11" t="s">
        <v>333</v>
      </c>
    </row>
    <row r="12" spans="1:15" ht="20.100000000000001" customHeight="1">
      <c r="A12">
        <v>46</v>
      </c>
      <c r="B12" s="56">
        <v>5</v>
      </c>
      <c r="C12" s="92" t="s">
        <v>184</v>
      </c>
      <c r="D12" s="58" t="s">
        <v>294</v>
      </c>
      <c r="E12" s="59" t="s">
        <v>132</v>
      </c>
      <c r="F12" s="95" t="s">
        <v>291</v>
      </c>
      <c r="G12" s="95" t="s">
        <v>171</v>
      </c>
      <c r="H12" s="60"/>
      <c r="I12" s="61"/>
      <c r="J12" s="61"/>
      <c r="K12" s="61"/>
      <c r="L12" s="166" t="s">
        <v>83</v>
      </c>
      <c r="M12" s="167"/>
      <c r="N12" s="168"/>
      <c r="O12" t="s">
        <v>333</v>
      </c>
    </row>
    <row r="13" spans="1:15" ht="20.100000000000001" customHeight="1">
      <c r="A13">
        <v>47</v>
      </c>
      <c r="B13" s="56">
        <v>6</v>
      </c>
      <c r="C13" s="92" t="s">
        <v>185</v>
      </c>
      <c r="D13" s="58" t="s">
        <v>138</v>
      </c>
      <c r="E13" s="59" t="s">
        <v>144</v>
      </c>
      <c r="F13" s="95" t="s">
        <v>291</v>
      </c>
      <c r="G13" s="95" t="s">
        <v>171</v>
      </c>
      <c r="H13" s="60"/>
      <c r="I13" s="61"/>
      <c r="J13" s="61"/>
      <c r="K13" s="61"/>
      <c r="L13" s="166" t="s">
        <v>83</v>
      </c>
      <c r="M13" s="167"/>
      <c r="N13" s="168"/>
      <c r="O13" t="s">
        <v>333</v>
      </c>
    </row>
    <row r="14" spans="1:15" ht="20.100000000000001" customHeight="1">
      <c r="A14">
        <v>48</v>
      </c>
      <c r="B14" s="56">
        <v>7</v>
      </c>
      <c r="C14" s="92" t="s">
        <v>216</v>
      </c>
      <c r="D14" s="58" t="s">
        <v>295</v>
      </c>
      <c r="E14" s="59" t="s">
        <v>108</v>
      </c>
      <c r="F14" s="95" t="s">
        <v>291</v>
      </c>
      <c r="G14" s="95" t="s">
        <v>172</v>
      </c>
      <c r="H14" s="60"/>
      <c r="I14" s="61"/>
      <c r="J14" s="61"/>
      <c r="K14" s="61"/>
      <c r="L14" s="166" t="s">
        <v>83</v>
      </c>
      <c r="M14" s="167"/>
      <c r="N14" s="168"/>
      <c r="O14" t="s">
        <v>333</v>
      </c>
    </row>
    <row r="15" spans="1:15" ht="20.100000000000001" customHeight="1">
      <c r="A15">
        <v>49</v>
      </c>
      <c r="B15" s="56">
        <v>8</v>
      </c>
      <c r="C15" s="92" t="s">
        <v>217</v>
      </c>
      <c r="D15" s="58" t="s">
        <v>252</v>
      </c>
      <c r="E15" s="59" t="s">
        <v>108</v>
      </c>
      <c r="F15" s="95" t="s">
        <v>291</v>
      </c>
      <c r="G15" s="95" t="s">
        <v>172</v>
      </c>
      <c r="H15" s="60"/>
      <c r="I15" s="61"/>
      <c r="J15" s="61"/>
      <c r="K15" s="61"/>
      <c r="L15" s="166" t="s">
        <v>83</v>
      </c>
      <c r="M15" s="167"/>
      <c r="N15" s="168"/>
      <c r="O15" t="s">
        <v>333</v>
      </c>
    </row>
    <row r="16" spans="1:15" ht="20.100000000000001" customHeight="1">
      <c r="A16">
        <v>50</v>
      </c>
      <c r="B16" s="56">
        <v>9</v>
      </c>
      <c r="C16" s="92" t="s">
        <v>218</v>
      </c>
      <c r="D16" s="58" t="s">
        <v>296</v>
      </c>
      <c r="E16" s="59" t="s">
        <v>87</v>
      </c>
      <c r="F16" s="95" t="s">
        <v>291</v>
      </c>
      <c r="G16" s="95" t="s">
        <v>172</v>
      </c>
      <c r="H16" s="60"/>
      <c r="I16" s="61"/>
      <c r="J16" s="61"/>
      <c r="K16" s="61"/>
      <c r="L16" s="166" t="s">
        <v>83</v>
      </c>
      <c r="M16" s="167"/>
      <c r="N16" s="168"/>
      <c r="O16" t="s">
        <v>333</v>
      </c>
    </row>
    <row r="17" spans="1:15" ht="20.100000000000001" customHeight="1">
      <c r="A17">
        <v>51</v>
      </c>
      <c r="B17" s="56">
        <v>10</v>
      </c>
      <c r="C17" s="92" t="s">
        <v>257</v>
      </c>
      <c r="D17" s="58" t="s">
        <v>297</v>
      </c>
      <c r="E17" s="59" t="s">
        <v>96</v>
      </c>
      <c r="F17" s="95" t="s">
        <v>291</v>
      </c>
      <c r="G17" s="95" t="s">
        <v>172</v>
      </c>
      <c r="H17" s="60"/>
      <c r="I17" s="61"/>
      <c r="J17" s="61"/>
      <c r="K17" s="61"/>
      <c r="L17" s="166" t="s">
        <v>83</v>
      </c>
      <c r="M17" s="167"/>
      <c r="N17" s="168"/>
      <c r="O17" t="s">
        <v>333</v>
      </c>
    </row>
    <row r="18" spans="1:15" ht="20.100000000000001" customHeight="1">
      <c r="A18">
        <v>52</v>
      </c>
      <c r="B18" s="56">
        <v>11</v>
      </c>
      <c r="C18" s="92" t="s">
        <v>220</v>
      </c>
      <c r="D18" s="58" t="s">
        <v>298</v>
      </c>
      <c r="E18" s="59" t="s">
        <v>96</v>
      </c>
      <c r="F18" s="95" t="s">
        <v>291</v>
      </c>
      <c r="G18" s="95" t="s">
        <v>172</v>
      </c>
      <c r="H18" s="60"/>
      <c r="I18" s="61"/>
      <c r="J18" s="61"/>
      <c r="K18" s="61"/>
      <c r="L18" s="166" t="s">
        <v>83</v>
      </c>
      <c r="M18" s="167"/>
      <c r="N18" s="168"/>
      <c r="O18" t="s">
        <v>333</v>
      </c>
    </row>
    <row r="19" spans="1:15" ht="20.100000000000001" customHeight="1">
      <c r="A19">
        <v>53</v>
      </c>
      <c r="B19" s="56">
        <v>12</v>
      </c>
      <c r="C19" s="92" t="s">
        <v>299</v>
      </c>
      <c r="D19" s="58" t="s">
        <v>149</v>
      </c>
      <c r="E19" s="59" t="s">
        <v>123</v>
      </c>
      <c r="F19" s="95" t="s">
        <v>291</v>
      </c>
      <c r="G19" s="95" t="s">
        <v>172</v>
      </c>
      <c r="H19" s="60"/>
      <c r="I19" s="61"/>
      <c r="J19" s="61"/>
      <c r="K19" s="61"/>
      <c r="L19" s="166" t="s">
        <v>84</v>
      </c>
      <c r="M19" s="167"/>
      <c r="N19" s="168"/>
      <c r="O19" t="s">
        <v>333</v>
      </c>
    </row>
    <row r="20" spans="1:15" ht="20.100000000000001" customHeight="1">
      <c r="A20">
        <v>54</v>
      </c>
      <c r="B20" s="56">
        <v>13</v>
      </c>
      <c r="C20" s="92" t="s">
        <v>300</v>
      </c>
      <c r="D20" s="58" t="s">
        <v>301</v>
      </c>
      <c r="E20" s="59" t="s">
        <v>123</v>
      </c>
      <c r="F20" s="95" t="s">
        <v>291</v>
      </c>
      <c r="G20" s="95" t="s">
        <v>172</v>
      </c>
      <c r="H20" s="60"/>
      <c r="I20" s="61"/>
      <c r="J20" s="61"/>
      <c r="K20" s="61"/>
      <c r="L20" s="166" t="s">
        <v>84</v>
      </c>
      <c r="M20" s="167"/>
      <c r="N20" s="168"/>
      <c r="O20" t="s">
        <v>333</v>
      </c>
    </row>
    <row r="21" spans="1:15" ht="20.100000000000001" customHeight="1">
      <c r="A21">
        <v>55</v>
      </c>
      <c r="B21" s="56">
        <v>14</v>
      </c>
      <c r="C21" s="92" t="s">
        <v>188</v>
      </c>
      <c r="D21" s="58" t="s">
        <v>251</v>
      </c>
      <c r="E21" s="59" t="s">
        <v>117</v>
      </c>
      <c r="F21" s="95" t="s">
        <v>291</v>
      </c>
      <c r="G21" s="95" t="s">
        <v>171</v>
      </c>
      <c r="H21" s="60"/>
      <c r="I21" s="61"/>
      <c r="J21" s="61"/>
      <c r="K21" s="61"/>
      <c r="L21" s="166" t="s">
        <v>83</v>
      </c>
      <c r="M21" s="167"/>
      <c r="N21" s="168"/>
      <c r="O21" t="s">
        <v>333</v>
      </c>
    </row>
    <row r="22" spans="1:15" ht="20.100000000000001" customHeight="1">
      <c r="A22">
        <v>56</v>
      </c>
      <c r="B22" s="56">
        <v>15</v>
      </c>
      <c r="C22" s="92" t="s">
        <v>221</v>
      </c>
      <c r="D22" s="58" t="s">
        <v>302</v>
      </c>
      <c r="E22" s="59" t="s">
        <v>127</v>
      </c>
      <c r="F22" s="95" t="s">
        <v>291</v>
      </c>
      <c r="G22" s="95" t="s">
        <v>172</v>
      </c>
      <c r="H22" s="60"/>
      <c r="I22" s="61"/>
      <c r="J22" s="61"/>
      <c r="K22" s="61"/>
      <c r="L22" s="166" t="s">
        <v>83</v>
      </c>
      <c r="M22" s="167"/>
      <c r="N22" s="168"/>
      <c r="O22" t="s">
        <v>333</v>
      </c>
    </row>
    <row r="23" spans="1:15" ht="20.100000000000001" customHeight="1">
      <c r="A23">
        <v>57</v>
      </c>
      <c r="B23" s="56">
        <v>16</v>
      </c>
      <c r="C23" s="92" t="s">
        <v>189</v>
      </c>
      <c r="D23" s="58" t="s">
        <v>303</v>
      </c>
      <c r="E23" s="59" t="s">
        <v>88</v>
      </c>
      <c r="F23" s="95" t="s">
        <v>291</v>
      </c>
      <c r="G23" s="95" t="s">
        <v>171</v>
      </c>
      <c r="H23" s="60"/>
      <c r="I23" s="61"/>
      <c r="J23" s="61"/>
      <c r="K23" s="61"/>
      <c r="L23" s="166" t="s">
        <v>83</v>
      </c>
      <c r="M23" s="167"/>
      <c r="N23" s="168"/>
      <c r="O23" t="s">
        <v>333</v>
      </c>
    </row>
    <row r="24" spans="1:15" ht="20.100000000000001" customHeight="1">
      <c r="A24">
        <v>58</v>
      </c>
      <c r="B24" s="56">
        <v>17</v>
      </c>
      <c r="C24" s="92" t="s">
        <v>261</v>
      </c>
      <c r="D24" s="58" t="s">
        <v>304</v>
      </c>
      <c r="E24" s="59" t="s">
        <v>124</v>
      </c>
      <c r="F24" s="95" t="s">
        <v>291</v>
      </c>
      <c r="G24" s="95" t="s">
        <v>171</v>
      </c>
      <c r="H24" s="60"/>
      <c r="I24" s="61"/>
      <c r="J24" s="61"/>
      <c r="K24" s="61"/>
      <c r="L24" s="166" t="s">
        <v>83</v>
      </c>
      <c r="M24" s="167"/>
      <c r="N24" s="168"/>
      <c r="O24" t="s">
        <v>333</v>
      </c>
    </row>
    <row r="25" spans="1:15" ht="20.100000000000001" customHeight="1">
      <c r="A25">
        <v>59</v>
      </c>
      <c r="B25" s="56">
        <v>18</v>
      </c>
      <c r="C25" s="92" t="s">
        <v>191</v>
      </c>
      <c r="D25" s="58" t="s">
        <v>305</v>
      </c>
      <c r="E25" s="59" t="s">
        <v>80</v>
      </c>
      <c r="F25" s="95" t="s">
        <v>291</v>
      </c>
      <c r="G25" s="95" t="s">
        <v>171</v>
      </c>
      <c r="H25" s="60"/>
      <c r="I25" s="61"/>
      <c r="J25" s="61"/>
      <c r="K25" s="61"/>
      <c r="L25" s="166" t="s">
        <v>83</v>
      </c>
      <c r="M25" s="167"/>
      <c r="N25" s="168"/>
      <c r="O25" t="s">
        <v>333</v>
      </c>
    </row>
    <row r="26" spans="1:15" ht="20.100000000000001" customHeight="1">
      <c r="A26">
        <v>60</v>
      </c>
      <c r="B26" s="56">
        <v>19</v>
      </c>
      <c r="C26" s="92" t="s">
        <v>262</v>
      </c>
      <c r="D26" s="58" t="s">
        <v>306</v>
      </c>
      <c r="E26" s="59" t="s">
        <v>80</v>
      </c>
      <c r="F26" s="95" t="s">
        <v>291</v>
      </c>
      <c r="G26" s="95" t="s">
        <v>171</v>
      </c>
      <c r="H26" s="60"/>
      <c r="I26" s="61"/>
      <c r="J26" s="61"/>
      <c r="K26" s="61"/>
      <c r="L26" s="166" t="s">
        <v>83</v>
      </c>
      <c r="M26" s="167"/>
      <c r="N26" s="168"/>
      <c r="O26" t="s">
        <v>333</v>
      </c>
    </row>
    <row r="27" spans="1:15" ht="20.100000000000001" customHeight="1">
      <c r="A27">
        <v>61</v>
      </c>
      <c r="B27" s="56">
        <v>20</v>
      </c>
      <c r="C27" s="92" t="s">
        <v>194</v>
      </c>
      <c r="D27" s="58" t="s">
        <v>307</v>
      </c>
      <c r="E27" s="59" t="s">
        <v>105</v>
      </c>
      <c r="F27" s="95" t="s">
        <v>291</v>
      </c>
      <c r="G27" s="95" t="s">
        <v>171</v>
      </c>
      <c r="H27" s="60"/>
      <c r="I27" s="61"/>
      <c r="J27" s="61"/>
      <c r="K27" s="61"/>
      <c r="L27" s="166" t="s">
        <v>83</v>
      </c>
      <c r="M27" s="167"/>
      <c r="N27" s="168"/>
      <c r="O27" t="s">
        <v>333</v>
      </c>
    </row>
    <row r="28" spans="1:15" ht="20.100000000000001" customHeight="1">
      <c r="A28">
        <v>62</v>
      </c>
      <c r="B28" s="56">
        <v>21</v>
      </c>
      <c r="C28" s="92" t="s">
        <v>247</v>
      </c>
      <c r="D28" s="58" t="s">
        <v>308</v>
      </c>
      <c r="E28" s="59" t="s">
        <v>111</v>
      </c>
      <c r="F28" s="95" t="s">
        <v>291</v>
      </c>
      <c r="G28" s="95" t="s">
        <v>172</v>
      </c>
      <c r="H28" s="60"/>
      <c r="I28" s="61"/>
      <c r="J28" s="61"/>
      <c r="K28" s="61"/>
      <c r="L28" s="166" t="s">
        <v>83</v>
      </c>
      <c r="M28" s="167"/>
      <c r="N28" s="168"/>
      <c r="O28" t="s">
        <v>333</v>
      </c>
    </row>
    <row r="29" spans="1:15" ht="20.100000000000001" customHeight="1">
      <c r="A29">
        <v>63</v>
      </c>
      <c r="B29" s="56">
        <v>22</v>
      </c>
      <c r="C29" s="92" t="s">
        <v>180</v>
      </c>
      <c r="D29" s="58" t="s">
        <v>309</v>
      </c>
      <c r="E29" s="59" t="s">
        <v>98</v>
      </c>
      <c r="F29" s="95" t="s">
        <v>291</v>
      </c>
      <c r="G29" s="95" t="s">
        <v>171</v>
      </c>
      <c r="H29" s="60"/>
      <c r="I29" s="61"/>
      <c r="J29" s="61"/>
      <c r="K29" s="61"/>
      <c r="L29" s="166" t="s">
        <v>83</v>
      </c>
      <c r="M29" s="167"/>
      <c r="N29" s="168"/>
      <c r="O29" t="s">
        <v>333</v>
      </c>
    </row>
    <row r="30" spans="1:15" ht="20.100000000000001" customHeight="1">
      <c r="A30">
        <v>64</v>
      </c>
      <c r="B30" s="56">
        <v>23</v>
      </c>
      <c r="C30" s="92" t="s">
        <v>198</v>
      </c>
      <c r="D30" s="58" t="s">
        <v>253</v>
      </c>
      <c r="E30" s="59" t="s">
        <v>79</v>
      </c>
      <c r="F30" s="95" t="s">
        <v>291</v>
      </c>
      <c r="G30" s="95" t="s">
        <v>171</v>
      </c>
      <c r="H30" s="60"/>
      <c r="I30" s="61"/>
      <c r="J30" s="61"/>
      <c r="K30" s="61"/>
      <c r="L30" s="166" t="s">
        <v>83</v>
      </c>
      <c r="M30" s="167"/>
      <c r="N30" s="168"/>
      <c r="O30" t="s">
        <v>333</v>
      </c>
    </row>
    <row r="31" spans="1:15" ht="20.100000000000001" customHeight="1">
      <c r="A31">
        <v>65</v>
      </c>
      <c r="B31" s="56">
        <v>24</v>
      </c>
      <c r="C31" s="92" t="s">
        <v>226</v>
      </c>
      <c r="D31" s="58" t="s">
        <v>310</v>
      </c>
      <c r="E31" s="59" t="s">
        <v>79</v>
      </c>
      <c r="F31" s="95" t="s">
        <v>291</v>
      </c>
      <c r="G31" s="95" t="s">
        <v>172</v>
      </c>
      <c r="H31" s="60"/>
      <c r="I31" s="61"/>
      <c r="J31" s="61"/>
      <c r="K31" s="61"/>
      <c r="L31" s="166" t="s">
        <v>83</v>
      </c>
      <c r="M31" s="167"/>
      <c r="N31" s="168"/>
      <c r="O31" t="s">
        <v>333</v>
      </c>
    </row>
    <row r="32" spans="1:15" ht="20.100000000000001" customHeight="1">
      <c r="A32">
        <v>0</v>
      </c>
      <c r="B32" s="56">
        <v>25</v>
      </c>
      <c r="C32" s="92" t="s">
        <v>83</v>
      </c>
      <c r="D32" s="58" t="s">
        <v>83</v>
      </c>
      <c r="E32" s="59" t="s">
        <v>83</v>
      </c>
      <c r="F32" s="95" t="s">
        <v>83</v>
      </c>
      <c r="G32" s="95" t="s">
        <v>83</v>
      </c>
      <c r="H32" s="60"/>
      <c r="I32" s="61"/>
      <c r="J32" s="61"/>
      <c r="K32" s="61"/>
      <c r="L32" s="166" t="s">
        <v>83</v>
      </c>
      <c r="M32" s="167"/>
      <c r="N32" s="168"/>
      <c r="O32" t="s">
        <v>333</v>
      </c>
    </row>
    <row r="33" spans="1:16" ht="20.100000000000001" customHeight="1">
      <c r="A33">
        <v>0</v>
      </c>
      <c r="B33" s="56">
        <v>26</v>
      </c>
      <c r="C33" s="92" t="s">
        <v>83</v>
      </c>
      <c r="D33" s="58" t="s">
        <v>83</v>
      </c>
      <c r="E33" s="59" t="s">
        <v>83</v>
      </c>
      <c r="F33" s="95" t="s">
        <v>83</v>
      </c>
      <c r="G33" s="95" t="s">
        <v>83</v>
      </c>
      <c r="H33" s="60"/>
      <c r="I33" s="61"/>
      <c r="J33" s="61"/>
      <c r="K33" s="61"/>
      <c r="L33" s="166" t="s">
        <v>83</v>
      </c>
      <c r="M33" s="167"/>
      <c r="N33" s="168"/>
      <c r="O33" t="s">
        <v>333</v>
      </c>
    </row>
    <row r="34" spans="1:16" ht="20.100000000000001" customHeight="1">
      <c r="A34">
        <v>0</v>
      </c>
      <c r="B34" s="56">
        <v>27</v>
      </c>
      <c r="C34" s="92" t="s">
        <v>83</v>
      </c>
      <c r="D34" s="58" t="s">
        <v>83</v>
      </c>
      <c r="E34" s="59" t="s">
        <v>83</v>
      </c>
      <c r="F34" s="95" t="s">
        <v>83</v>
      </c>
      <c r="G34" s="95" t="s">
        <v>83</v>
      </c>
      <c r="H34" s="60"/>
      <c r="I34" s="61"/>
      <c r="J34" s="61"/>
      <c r="K34" s="61"/>
      <c r="L34" s="166" t="s">
        <v>83</v>
      </c>
      <c r="M34" s="167"/>
      <c r="N34" s="168"/>
      <c r="O34" t="s">
        <v>333</v>
      </c>
    </row>
    <row r="35" spans="1:16" ht="20.100000000000001" customHeight="1">
      <c r="A35">
        <v>0</v>
      </c>
      <c r="B35" s="56">
        <v>28</v>
      </c>
      <c r="C35" s="92" t="s">
        <v>83</v>
      </c>
      <c r="D35" s="58" t="s">
        <v>83</v>
      </c>
      <c r="E35" s="59" t="s">
        <v>83</v>
      </c>
      <c r="F35" s="95" t="s">
        <v>83</v>
      </c>
      <c r="G35" s="95" t="s">
        <v>83</v>
      </c>
      <c r="H35" s="60"/>
      <c r="I35" s="61"/>
      <c r="J35" s="61"/>
      <c r="K35" s="61"/>
      <c r="L35" s="166" t="s">
        <v>83</v>
      </c>
      <c r="M35" s="167"/>
      <c r="N35" s="168"/>
      <c r="O35" t="s">
        <v>333</v>
      </c>
    </row>
    <row r="36" spans="1:16" ht="20.100000000000001" customHeight="1">
      <c r="A36">
        <v>0</v>
      </c>
      <c r="B36" s="56">
        <v>29</v>
      </c>
      <c r="C36" s="92" t="s">
        <v>83</v>
      </c>
      <c r="D36" s="58" t="s">
        <v>83</v>
      </c>
      <c r="E36" s="59" t="s">
        <v>83</v>
      </c>
      <c r="F36" s="95" t="s">
        <v>83</v>
      </c>
      <c r="G36" s="95" t="s">
        <v>83</v>
      </c>
      <c r="H36" s="60"/>
      <c r="I36" s="61"/>
      <c r="J36" s="61"/>
      <c r="K36" s="61"/>
      <c r="L36" s="166" t="s">
        <v>83</v>
      </c>
      <c r="M36" s="167"/>
      <c r="N36" s="168"/>
      <c r="O36" t="s">
        <v>333</v>
      </c>
    </row>
    <row r="37" spans="1:16" ht="20.100000000000001" customHeight="1">
      <c r="A37">
        <v>0</v>
      </c>
      <c r="B37" s="63">
        <v>30</v>
      </c>
      <c r="C37" s="92" t="s">
        <v>83</v>
      </c>
      <c r="D37" s="58" t="s">
        <v>83</v>
      </c>
      <c r="E37" s="59" t="s">
        <v>83</v>
      </c>
      <c r="F37" s="95" t="s">
        <v>83</v>
      </c>
      <c r="G37" s="95" t="s">
        <v>83</v>
      </c>
      <c r="H37" s="64"/>
      <c r="I37" s="65"/>
      <c r="J37" s="65"/>
      <c r="K37" s="65"/>
      <c r="L37" s="166" t="s">
        <v>83</v>
      </c>
      <c r="M37" s="167"/>
      <c r="N37" s="168"/>
      <c r="O37" t="s">
        <v>333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86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85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52</v>
      </c>
      <c r="I44" s="100">
        <v>4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" priority="1" stopIfTrue="1" operator="equal">
      <formula>0</formula>
    </cfRule>
  </conditionalFormatting>
  <conditionalFormatting sqref="G6:G37 L8:N43 K44:L44 N44">
    <cfRule type="cellIs" dxfId="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1ADE0B-CE6D-4B17-A511-9142FAF0207D}">
  <dimension ref="A1:P44"/>
  <sheetViews>
    <sheetView workbookViewId="0">
      <pane ySplit="7" topLeftCell="A22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178</v>
      </c>
      <c r="G1" s="183"/>
      <c r="H1" s="183"/>
      <c r="I1" s="183"/>
      <c r="J1" s="183"/>
      <c r="K1" s="183"/>
      <c r="L1" s="49" t="s">
        <v>326</v>
      </c>
    </row>
    <row r="2" spans="1:15" s="47" customFormat="1">
      <c r="C2" s="186" t="s">
        <v>176</v>
      </c>
      <c r="D2" s="186"/>
      <c r="E2" s="50" t="s">
        <v>165</v>
      </c>
      <c r="F2" s="187" t="s">
        <v>330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263</v>
      </c>
      <c r="D3" s="184" t="s">
        <v>331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336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66</v>
      </c>
      <c r="B8" s="56">
        <v>1</v>
      </c>
      <c r="C8" s="92" t="s">
        <v>199</v>
      </c>
      <c r="D8" s="58" t="s">
        <v>311</v>
      </c>
      <c r="E8" s="59" t="s">
        <v>129</v>
      </c>
      <c r="F8" s="95" t="s">
        <v>291</v>
      </c>
      <c r="G8" s="95" t="s">
        <v>171</v>
      </c>
      <c r="H8" s="60"/>
      <c r="I8" s="61"/>
      <c r="J8" s="61"/>
      <c r="K8" s="61"/>
      <c r="L8" s="169" t="s">
        <v>83</v>
      </c>
      <c r="M8" s="170"/>
      <c r="N8" s="171"/>
      <c r="O8" t="s">
        <v>333</v>
      </c>
    </row>
    <row r="9" spans="1:15" ht="20.100000000000001" customHeight="1">
      <c r="A9">
        <v>67</v>
      </c>
      <c r="B9" s="56">
        <v>2</v>
      </c>
      <c r="C9" s="92" t="s">
        <v>201</v>
      </c>
      <c r="D9" s="58" t="s">
        <v>312</v>
      </c>
      <c r="E9" s="59" t="s">
        <v>120</v>
      </c>
      <c r="F9" s="95" t="s">
        <v>291</v>
      </c>
      <c r="G9" s="95" t="s">
        <v>171</v>
      </c>
      <c r="H9" s="60"/>
      <c r="I9" s="61"/>
      <c r="J9" s="61"/>
      <c r="K9" s="61"/>
      <c r="L9" s="166" t="s">
        <v>83</v>
      </c>
      <c r="M9" s="167"/>
      <c r="N9" s="168"/>
      <c r="O9" t="s">
        <v>333</v>
      </c>
    </row>
    <row r="10" spans="1:15" ht="20.100000000000001" customHeight="1">
      <c r="A10">
        <v>68</v>
      </c>
      <c r="B10" s="56">
        <v>3</v>
      </c>
      <c r="C10" s="92" t="s">
        <v>227</v>
      </c>
      <c r="D10" s="58" t="s">
        <v>133</v>
      </c>
      <c r="E10" s="59" t="s">
        <v>106</v>
      </c>
      <c r="F10" s="95" t="s">
        <v>291</v>
      </c>
      <c r="G10" s="95" t="s">
        <v>172</v>
      </c>
      <c r="H10" s="60"/>
      <c r="I10" s="61"/>
      <c r="J10" s="61"/>
      <c r="K10" s="61"/>
      <c r="L10" s="166" t="s">
        <v>83</v>
      </c>
      <c r="M10" s="167"/>
      <c r="N10" s="168"/>
      <c r="O10" t="s">
        <v>333</v>
      </c>
    </row>
    <row r="11" spans="1:15" ht="20.100000000000001" customHeight="1">
      <c r="A11">
        <v>69</v>
      </c>
      <c r="B11" s="56">
        <v>4</v>
      </c>
      <c r="C11" s="92" t="s">
        <v>203</v>
      </c>
      <c r="D11" s="58" t="s">
        <v>313</v>
      </c>
      <c r="E11" s="59" t="s">
        <v>82</v>
      </c>
      <c r="F11" s="95" t="s">
        <v>291</v>
      </c>
      <c r="G11" s="95" t="s">
        <v>171</v>
      </c>
      <c r="H11" s="60"/>
      <c r="I11" s="61"/>
      <c r="J11" s="61"/>
      <c r="K11" s="61"/>
      <c r="L11" s="166" t="s">
        <v>83</v>
      </c>
      <c r="M11" s="167"/>
      <c r="N11" s="168"/>
      <c r="O11" t="s">
        <v>333</v>
      </c>
    </row>
    <row r="12" spans="1:15" ht="20.100000000000001" customHeight="1">
      <c r="A12">
        <v>70</v>
      </c>
      <c r="B12" s="56">
        <v>5</v>
      </c>
      <c r="C12" s="92" t="s">
        <v>204</v>
      </c>
      <c r="D12" s="58" t="s">
        <v>314</v>
      </c>
      <c r="E12" s="59" t="s">
        <v>118</v>
      </c>
      <c r="F12" s="95" t="s">
        <v>291</v>
      </c>
      <c r="G12" s="95" t="s">
        <v>171</v>
      </c>
      <c r="H12" s="60"/>
      <c r="I12" s="61"/>
      <c r="J12" s="61"/>
      <c r="K12" s="61"/>
      <c r="L12" s="166" t="s">
        <v>83</v>
      </c>
      <c r="M12" s="167"/>
      <c r="N12" s="168"/>
      <c r="O12" t="s">
        <v>333</v>
      </c>
    </row>
    <row r="13" spans="1:15" ht="20.100000000000001" customHeight="1">
      <c r="A13">
        <v>71</v>
      </c>
      <c r="B13" s="56">
        <v>6</v>
      </c>
      <c r="C13" s="92" t="s">
        <v>234</v>
      </c>
      <c r="D13" s="58" t="s">
        <v>315</v>
      </c>
      <c r="E13" s="59" t="s">
        <v>94</v>
      </c>
      <c r="F13" s="95" t="s">
        <v>291</v>
      </c>
      <c r="G13" s="95" t="s">
        <v>170</v>
      </c>
      <c r="H13" s="60"/>
      <c r="I13" s="61"/>
      <c r="J13" s="61"/>
      <c r="K13" s="61"/>
      <c r="L13" s="166" t="s">
        <v>83</v>
      </c>
      <c r="M13" s="167"/>
      <c r="N13" s="168"/>
      <c r="O13" t="s">
        <v>333</v>
      </c>
    </row>
    <row r="14" spans="1:15" ht="20.100000000000001" customHeight="1">
      <c r="A14">
        <v>72</v>
      </c>
      <c r="B14" s="56">
        <v>7</v>
      </c>
      <c r="C14" s="92" t="s">
        <v>205</v>
      </c>
      <c r="D14" s="58" t="s">
        <v>316</v>
      </c>
      <c r="E14" s="59" t="s">
        <v>94</v>
      </c>
      <c r="F14" s="95" t="s">
        <v>291</v>
      </c>
      <c r="G14" s="95" t="s">
        <v>171</v>
      </c>
      <c r="H14" s="60"/>
      <c r="I14" s="61"/>
      <c r="J14" s="61"/>
      <c r="K14" s="61"/>
      <c r="L14" s="166" t="s">
        <v>83</v>
      </c>
      <c r="M14" s="167"/>
      <c r="N14" s="168"/>
      <c r="O14" t="s">
        <v>333</v>
      </c>
    </row>
    <row r="15" spans="1:15" ht="20.100000000000001" customHeight="1">
      <c r="A15">
        <v>73</v>
      </c>
      <c r="B15" s="56">
        <v>8</v>
      </c>
      <c r="C15" s="92" t="s">
        <v>208</v>
      </c>
      <c r="D15" s="58" t="s">
        <v>317</v>
      </c>
      <c r="E15" s="59" t="s">
        <v>134</v>
      </c>
      <c r="F15" s="95" t="s">
        <v>291</v>
      </c>
      <c r="G15" s="95" t="s">
        <v>171</v>
      </c>
      <c r="H15" s="60"/>
      <c r="I15" s="61"/>
      <c r="J15" s="61"/>
      <c r="K15" s="61"/>
      <c r="L15" s="166" t="s">
        <v>83</v>
      </c>
      <c r="M15" s="167"/>
      <c r="N15" s="168"/>
      <c r="O15" t="s">
        <v>333</v>
      </c>
    </row>
    <row r="16" spans="1:15" ht="20.100000000000001" customHeight="1">
      <c r="A16">
        <v>74</v>
      </c>
      <c r="B16" s="56">
        <v>9</v>
      </c>
      <c r="C16" s="92" t="s">
        <v>245</v>
      </c>
      <c r="D16" s="58" t="s">
        <v>318</v>
      </c>
      <c r="E16" s="59" t="s">
        <v>110</v>
      </c>
      <c r="F16" s="95" t="s">
        <v>291</v>
      </c>
      <c r="G16" s="95" t="s">
        <v>171</v>
      </c>
      <c r="H16" s="60"/>
      <c r="I16" s="61"/>
      <c r="J16" s="61"/>
      <c r="K16" s="61"/>
      <c r="L16" s="166" t="s">
        <v>83</v>
      </c>
      <c r="M16" s="167"/>
      <c r="N16" s="168"/>
      <c r="O16" t="s">
        <v>333</v>
      </c>
    </row>
    <row r="17" spans="1:15" ht="20.100000000000001" customHeight="1">
      <c r="A17">
        <v>75</v>
      </c>
      <c r="B17" s="56">
        <v>10</v>
      </c>
      <c r="C17" s="92" t="s">
        <v>229</v>
      </c>
      <c r="D17" s="58" t="s">
        <v>145</v>
      </c>
      <c r="E17" s="59" t="s">
        <v>99</v>
      </c>
      <c r="F17" s="95" t="s">
        <v>291</v>
      </c>
      <c r="G17" s="95" t="s">
        <v>172</v>
      </c>
      <c r="H17" s="60"/>
      <c r="I17" s="61"/>
      <c r="J17" s="61"/>
      <c r="K17" s="61"/>
      <c r="L17" s="166" t="s">
        <v>83</v>
      </c>
      <c r="M17" s="167"/>
      <c r="N17" s="168"/>
      <c r="O17" t="s">
        <v>333</v>
      </c>
    </row>
    <row r="18" spans="1:15" ht="20.100000000000001" customHeight="1">
      <c r="A18">
        <v>76</v>
      </c>
      <c r="B18" s="56">
        <v>11</v>
      </c>
      <c r="C18" s="92" t="s">
        <v>209</v>
      </c>
      <c r="D18" s="58" t="s">
        <v>319</v>
      </c>
      <c r="E18" s="59" t="s">
        <v>99</v>
      </c>
      <c r="F18" s="95" t="s">
        <v>291</v>
      </c>
      <c r="G18" s="95" t="s">
        <v>171</v>
      </c>
      <c r="H18" s="60"/>
      <c r="I18" s="61"/>
      <c r="J18" s="61"/>
      <c r="K18" s="61"/>
      <c r="L18" s="166" t="s">
        <v>83</v>
      </c>
      <c r="M18" s="167"/>
      <c r="N18" s="168"/>
      <c r="O18" t="s">
        <v>333</v>
      </c>
    </row>
    <row r="19" spans="1:15" ht="20.100000000000001" customHeight="1">
      <c r="A19">
        <v>77</v>
      </c>
      <c r="B19" s="56">
        <v>12</v>
      </c>
      <c r="C19" s="92" t="s">
        <v>210</v>
      </c>
      <c r="D19" s="58" t="s">
        <v>320</v>
      </c>
      <c r="E19" s="59" t="s">
        <v>122</v>
      </c>
      <c r="F19" s="95" t="s">
        <v>291</v>
      </c>
      <c r="G19" s="95" t="s">
        <v>171</v>
      </c>
      <c r="H19" s="60"/>
      <c r="I19" s="61"/>
      <c r="J19" s="61"/>
      <c r="K19" s="61"/>
      <c r="L19" s="166" t="s">
        <v>83</v>
      </c>
      <c r="M19" s="167"/>
      <c r="N19" s="168"/>
      <c r="O19" t="s">
        <v>333</v>
      </c>
    </row>
    <row r="20" spans="1:15" ht="20.100000000000001" customHeight="1">
      <c r="A20">
        <v>78</v>
      </c>
      <c r="B20" s="56">
        <v>13</v>
      </c>
      <c r="C20" s="92" t="s">
        <v>230</v>
      </c>
      <c r="D20" s="58" t="s">
        <v>321</v>
      </c>
      <c r="E20" s="59" t="s">
        <v>122</v>
      </c>
      <c r="F20" s="95" t="s">
        <v>291</v>
      </c>
      <c r="G20" s="95" t="s">
        <v>172</v>
      </c>
      <c r="H20" s="60"/>
      <c r="I20" s="61"/>
      <c r="J20" s="61"/>
      <c r="K20" s="61"/>
      <c r="L20" s="166" t="s">
        <v>83</v>
      </c>
      <c r="M20" s="167"/>
      <c r="N20" s="168"/>
      <c r="O20" t="s">
        <v>333</v>
      </c>
    </row>
    <row r="21" spans="1:15" ht="20.100000000000001" customHeight="1">
      <c r="A21">
        <v>79</v>
      </c>
      <c r="B21" s="56">
        <v>14</v>
      </c>
      <c r="C21" s="92" t="s">
        <v>231</v>
      </c>
      <c r="D21" s="58" t="s">
        <v>131</v>
      </c>
      <c r="E21" s="59" t="s">
        <v>91</v>
      </c>
      <c r="F21" s="95" t="s">
        <v>291</v>
      </c>
      <c r="G21" s="95" t="s">
        <v>172</v>
      </c>
      <c r="H21" s="60"/>
      <c r="I21" s="61"/>
      <c r="J21" s="61"/>
      <c r="K21" s="61"/>
      <c r="L21" s="166" t="s">
        <v>83</v>
      </c>
      <c r="M21" s="167"/>
      <c r="N21" s="168"/>
      <c r="O21" t="s">
        <v>333</v>
      </c>
    </row>
    <row r="22" spans="1:15" ht="20.100000000000001" customHeight="1">
      <c r="A22">
        <v>80</v>
      </c>
      <c r="B22" s="56">
        <v>15</v>
      </c>
      <c r="C22" s="92" t="s">
        <v>213</v>
      </c>
      <c r="D22" s="58" t="s">
        <v>322</v>
      </c>
      <c r="E22" s="59" t="s">
        <v>135</v>
      </c>
      <c r="F22" s="95" t="s">
        <v>291</v>
      </c>
      <c r="G22" s="95" t="s">
        <v>171</v>
      </c>
      <c r="H22" s="60"/>
      <c r="I22" s="61"/>
      <c r="J22" s="61"/>
      <c r="K22" s="61"/>
      <c r="L22" s="166" t="s">
        <v>83</v>
      </c>
      <c r="M22" s="167"/>
      <c r="N22" s="168"/>
      <c r="O22" t="s">
        <v>333</v>
      </c>
    </row>
    <row r="23" spans="1:15" ht="20.100000000000001" customHeight="1">
      <c r="A23">
        <v>81</v>
      </c>
      <c r="B23" s="56">
        <v>16</v>
      </c>
      <c r="C23" s="92" t="s">
        <v>232</v>
      </c>
      <c r="D23" s="58" t="s">
        <v>323</v>
      </c>
      <c r="E23" s="59" t="s">
        <v>116</v>
      </c>
      <c r="F23" s="95" t="s">
        <v>291</v>
      </c>
      <c r="G23" s="95" t="s">
        <v>172</v>
      </c>
      <c r="H23" s="60"/>
      <c r="I23" s="61"/>
      <c r="J23" s="61"/>
      <c r="K23" s="61"/>
      <c r="L23" s="166" t="s">
        <v>83</v>
      </c>
      <c r="M23" s="167"/>
      <c r="N23" s="168"/>
      <c r="O23" t="s">
        <v>333</v>
      </c>
    </row>
    <row r="24" spans="1:15" ht="20.100000000000001" customHeight="1">
      <c r="A24">
        <v>82</v>
      </c>
      <c r="B24" s="56">
        <v>17</v>
      </c>
      <c r="C24" s="92" t="s">
        <v>240</v>
      </c>
      <c r="D24" s="58" t="s">
        <v>324</v>
      </c>
      <c r="E24" s="59" t="s">
        <v>110</v>
      </c>
      <c r="F24" s="95" t="s">
        <v>325</v>
      </c>
      <c r="G24" s="95" t="s">
        <v>173</v>
      </c>
      <c r="H24" s="60"/>
      <c r="I24" s="61"/>
      <c r="J24" s="61"/>
      <c r="K24" s="61"/>
      <c r="L24" s="166" t="s">
        <v>337</v>
      </c>
      <c r="M24" s="167"/>
      <c r="N24" s="168"/>
      <c r="O24" t="s">
        <v>333</v>
      </c>
    </row>
    <row r="25" spans="1:15" ht="20.100000000000001" customHeight="1">
      <c r="A25">
        <v>0</v>
      </c>
      <c r="B25" s="56">
        <v>18</v>
      </c>
      <c r="C25" s="92" t="s">
        <v>83</v>
      </c>
      <c r="D25" s="58" t="s">
        <v>83</v>
      </c>
      <c r="E25" s="59" t="s">
        <v>83</v>
      </c>
      <c r="F25" s="95" t="s">
        <v>83</v>
      </c>
      <c r="G25" s="95" t="s">
        <v>83</v>
      </c>
      <c r="H25" s="60"/>
      <c r="I25" s="61"/>
      <c r="J25" s="61"/>
      <c r="K25" s="61"/>
      <c r="L25" s="166" t="s">
        <v>83</v>
      </c>
      <c r="M25" s="167"/>
      <c r="N25" s="168"/>
      <c r="O25" t="s">
        <v>333</v>
      </c>
    </row>
    <row r="26" spans="1:15" ht="20.100000000000001" customHeight="1">
      <c r="A26">
        <v>0</v>
      </c>
      <c r="B26" s="56">
        <v>19</v>
      </c>
      <c r="C26" s="92" t="s">
        <v>83</v>
      </c>
      <c r="D26" s="58" t="s">
        <v>83</v>
      </c>
      <c r="E26" s="59" t="s">
        <v>83</v>
      </c>
      <c r="F26" s="95" t="s">
        <v>83</v>
      </c>
      <c r="G26" s="95" t="s">
        <v>83</v>
      </c>
      <c r="H26" s="60"/>
      <c r="I26" s="61"/>
      <c r="J26" s="61"/>
      <c r="K26" s="61"/>
      <c r="L26" s="166" t="s">
        <v>83</v>
      </c>
      <c r="M26" s="167"/>
      <c r="N26" s="168"/>
      <c r="O26" t="s">
        <v>333</v>
      </c>
    </row>
    <row r="27" spans="1:15" ht="20.100000000000001" customHeight="1">
      <c r="A27">
        <v>0</v>
      </c>
      <c r="B27" s="56">
        <v>20</v>
      </c>
      <c r="C27" s="92" t="s">
        <v>83</v>
      </c>
      <c r="D27" s="58" t="s">
        <v>83</v>
      </c>
      <c r="E27" s="59" t="s">
        <v>83</v>
      </c>
      <c r="F27" s="95" t="s">
        <v>83</v>
      </c>
      <c r="G27" s="95" t="s">
        <v>83</v>
      </c>
      <c r="H27" s="60"/>
      <c r="I27" s="61"/>
      <c r="J27" s="61"/>
      <c r="K27" s="61"/>
      <c r="L27" s="166" t="s">
        <v>83</v>
      </c>
      <c r="M27" s="167"/>
      <c r="N27" s="168"/>
      <c r="O27" t="s">
        <v>333</v>
      </c>
    </row>
    <row r="28" spans="1:15" ht="20.100000000000001" customHeight="1">
      <c r="A28">
        <v>0</v>
      </c>
      <c r="B28" s="56">
        <v>21</v>
      </c>
      <c r="C28" s="92" t="s">
        <v>83</v>
      </c>
      <c r="D28" s="58" t="s">
        <v>83</v>
      </c>
      <c r="E28" s="59" t="s">
        <v>83</v>
      </c>
      <c r="F28" s="95" t="s">
        <v>83</v>
      </c>
      <c r="G28" s="95" t="s">
        <v>83</v>
      </c>
      <c r="H28" s="60"/>
      <c r="I28" s="61"/>
      <c r="J28" s="61"/>
      <c r="K28" s="61"/>
      <c r="L28" s="166" t="s">
        <v>83</v>
      </c>
      <c r="M28" s="167"/>
      <c r="N28" s="168"/>
      <c r="O28" t="s">
        <v>333</v>
      </c>
    </row>
    <row r="29" spans="1:15" ht="20.100000000000001" customHeight="1">
      <c r="A29">
        <v>0</v>
      </c>
      <c r="B29" s="56">
        <v>22</v>
      </c>
      <c r="C29" s="92" t="s">
        <v>83</v>
      </c>
      <c r="D29" s="58" t="s">
        <v>83</v>
      </c>
      <c r="E29" s="59" t="s">
        <v>83</v>
      </c>
      <c r="F29" s="95" t="s">
        <v>83</v>
      </c>
      <c r="G29" s="95" t="s">
        <v>83</v>
      </c>
      <c r="H29" s="60"/>
      <c r="I29" s="61"/>
      <c r="J29" s="61"/>
      <c r="K29" s="61"/>
      <c r="L29" s="166" t="s">
        <v>83</v>
      </c>
      <c r="M29" s="167"/>
      <c r="N29" s="168"/>
      <c r="O29" t="s">
        <v>333</v>
      </c>
    </row>
    <row r="30" spans="1:15" ht="20.100000000000001" customHeight="1">
      <c r="A30">
        <v>0</v>
      </c>
      <c r="B30" s="56">
        <v>23</v>
      </c>
      <c r="C30" s="92" t="s">
        <v>83</v>
      </c>
      <c r="D30" s="58" t="s">
        <v>83</v>
      </c>
      <c r="E30" s="59" t="s">
        <v>83</v>
      </c>
      <c r="F30" s="95" t="s">
        <v>83</v>
      </c>
      <c r="G30" s="95" t="s">
        <v>83</v>
      </c>
      <c r="H30" s="60"/>
      <c r="I30" s="61"/>
      <c r="J30" s="61"/>
      <c r="K30" s="61"/>
      <c r="L30" s="166" t="s">
        <v>83</v>
      </c>
      <c r="M30" s="167"/>
      <c r="N30" s="168"/>
      <c r="O30" t="s">
        <v>333</v>
      </c>
    </row>
    <row r="31" spans="1:15" ht="20.100000000000001" customHeight="1">
      <c r="A31">
        <v>0</v>
      </c>
      <c r="B31" s="56">
        <v>24</v>
      </c>
      <c r="C31" s="92" t="s">
        <v>83</v>
      </c>
      <c r="D31" s="58" t="s">
        <v>83</v>
      </c>
      <c r="E31" s="59" t="s">
        <v>83</v>
      </c>
      <c r="F31" s="95" t="s">
        <v>83</v>
      </c>
      <c r="G31" s="95" t="s">
        <v>83</v>
      </c>
      <c r="H31" s="60"/>
      <c r="I31" s="61"/>
      <c r="J31" s="61"/>
      <c r="K31" s="61"/>
      <c r="L31" s="166" t="s">
        <v>83</v>
      </c>
      <c r="M31" s="167"/>
      <c r="N31" s="168"/>
      <c r="O31" t="s">
        <v>333</v>
      </c>
    </row>
    <row r="32" spans="1:15" ht="20.100000000000001" customHeight="1">
      <c r="A32">
        <v>0</v>
      </c>
      <c r="B32" s="56">
        <v>25</v>
      </c>
      <c r="C32" s="92" t="s">
        <v>83</v>
      </c>
      <c r="D32" s="58" t="s">
        <v>83</v>
      </c>
      <c r="E32" s="59" t="s">
        <v>83</v>
      </c>
      <c r="F32" s="95" t="s">
        <v>83</v>
      </c>
      <c r="G32" s="95" t="s">
        <v>83</v>
      </c>
      <c r="H32" s="60"/>
      <c r="I32" s="61"/>
      <c r="J32" s="61"/>
      <c r="K32" s="61"/>
      <c r="L32" s="166" t="s">
        <v>83</v>
      </c>
      <c r="M32" s="167"/>
      <c r="N32" s="168"/>
      <c r="O32" t="s">
        <v>333</v>
      </c>
    </row>
    <row r="33" spans="1:16" ht="20.100000000000001" customHeight="1">
      <c r="A33">
        <v>0</v>
      </c>
      <c r="B33" s="56">
        <v>26</v>
      </c>
      <c r="C33" s="92" t="s">
        <v>83</v>
      </c>
      <c r="D33" s="58" t="s">
        <v>83</v>
      </c>
      <c r="E33" s="59" t="s">
        <v>83</v>
      </c>
      <c r="F33" s="95" t="s">
        <v>83</v>
      </c>
      <c r="G33" s="95" t="s">
        <v>83</v>
      </c>
      <c r="H33" s="60"/>
      <c r="I33" s="61"/>
      <c r="J33" s="61"/>
      <c r="K33" s="61"/>
      <c r="L33" s="166" t="s">
        <v>83</v>
      </c>
      <c r="M33" s="167"/>
      <c r="N33" s="168"/>
      <c r="O33" t="s">
        <v>333</v>
      </c>
    </row>
    <row r="34" spans="1:16" ht="20.100000000000001" customHeight="1">
      <c r="A34">
        <v>0</v>
      </c>
      <c r="B34" s="56">
        <v>27</v>
      </c>
      <c r="C34" s="92" t="s">
        <v>83</v>
      </c>
      <c r="D34" s="58" t="s">
        <v>83</v>
      </c>
      <c r="E34" s="59" t="s">
        <v>83</v>
      </c>
      <c r="F34" s="95" t="s">
        <v>83</v>
      </c>
      <c r="G34" s="95" t="s">
        <v>83</v>
      </c>
      <c r="H34" s="60"/>
      <c r="I34" s="61"/>
      <c r="J34" s="61"/>
      <c r="K34" s="61"/>
      <c r="L34" s="166" t="s">
        <v>83</v>
      </c>
      <c r="M34" s="167"/>
      <c r="N34" s="168"/>
      <c r="O34" t="s">
        <v>333</v>
      </c>
    </row>
    <row r="35" spans="1:16" ht="20.100000000000001" customHeight="1">
      <c r="A35">
        <v>0</v>
      </c>
      <c r="B35" s="56">
        <v>28</v>
      </c>
      <c r="C35" s="92" t="s">
        <v>83</v>
      </c>
      <c r="D35" s="58" t="s">
        <v>83</v>
      </c>
      <c r="E35" s="59" t="s">
        <v>83</v>
      </c>
      <c r="F35" s="95" t="s">
        <v>83</v>
      </c>
      <c r="G35" s="95" t="s">
        <v>83</v>
      </c>
      <c r="H35" s="60"/>
      <c r="I35" s="61"/>
      <c r="J35" s="61"/>
      <c r="K35" s="61"/>
      <c r="L35" s="166" t="s">
        <v>83</v>
      </c>
      <c r="M35" s="167"/>
      <c r="N35" s="168"/>
      <c r="O35" t="s">
        <v>333</v>
      </c>
    </row>
    <row r="36" spans="1:16" ht="20.100000000000001" customHeight="1">
      <c r="A36">
        <v>0</v>
      </c>
      <c r="B36" s="56">
        <v>29</v>
      </c>
      <c r="C36" s="92" t="s">
        <v>83</v>
      </c>
      <c r="D36" s="58" t="s">
        <v>83</v>
      </c>
      <c r="E36" s="59" t="s">
        <v>83</v>
      </c>
      <c r="F36" s="95" t="s">
        <v>83</v>
      </c>
      <c r="G36" s="95" t="s">
        <v>83</v>
      </c>
      <c r="H36" s="60"/>
      <c r="I36" s="61"/>
      <c r="J36" s="61"/>
      <c r="K36" s="61"/>
      <c r="L36" s="166" t="s">
        <v>83</v>
      </c>
      <c r="M36" s="167"/>
      <c r="N36" s="168"/>
      <c r="O36" t="s">
        <v>333</v>
      </c>
    </row>
    <row r="37" spans="1:16" ht="20.100000000000001" customHeight="1">
      <c r="A37">
        <v>0</v>
      </c>
      <c r="B37" s="63">
        <v>30</v>
      </c>
      <c r="C37" s="92" t="s">
        <v>83</v>
      </c>
      <c r="D37" s="58" t="s">
        <v>83</v>
      </c>
      <c r="E37" s="59" t="s">
        <v>83</v>
      </c>
      <c r="F37" s="95" t="s">
        <v>83</v>
      </c>
      <c r="G37" s="95" t="s">
        <v>83</v>
      </c>
      <c r="H37" s="64"/>
      <c r="I37" s="65"/>
      <c r="J37" s="65"/>
      <c r="K37" s="65"/>
      <c r="L37" s="166" t="s">
        <v>83</v>
      </c>
      <c r="M37" s="167"/>
      <c r="N37" s="168"/>
      <c r="O37" t="s">
        <v>333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86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85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53</v>
      </c>
      <c r="I44" s="100">
        <v>4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" priority="1" stopIfTrue="1" operator="equal">
      <formula>0</formula>
    </cfRule>
  </conditionalFormatting>
  <conditionalFormatting sqref="G6:G37 L8:N43 K44:L44 N44">
    <cfRule type="cellIs" dxfId="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F102"/>
  <sheetViews>
    <sheetView workbookViewId="0">
      <selection activeCell="H27" sqref="H2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2" t="s">
        <v>5</v>
      </c>
      <c r="B1" s="132"/>
      <c r="C1" s="132"/>
      <c r="D1" s="132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32" t="s">
        <v>6</v>
      </c>
      <c r="B2" s="132"/>
      <c r="C2" s="132"/>
      <c r="D2" s="132"/>
      <c r="E2" s="20"/>
      <c r="F2" s="4" t="s">
        <v>7</v>
      </c>
      <c r="G2" s="37" t="s">
        <v>46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21" t="s">
        <v>3</v>
      </c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45" t="s">
        <v>2</v>
      </c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45"/>
      <c r="AD5" s="145"/>
      <c r="AF5" s="41"/>
    </row>
    <row r="6" spans="1:32" s="10" customFormat="1" ht="17.25" customHeight="1">
      <c r="A6" s="133" t="s">
        <v>4</v>
      </c>
      <c r="B6" s="9"/>
      <c r="C6" s="136" t="s">
        <v>8</v>
      </c>
      <c r="D6" s="142" t="s">
        <v>9</v>
      </c>
      <c r="E6" s="123" t="s">
        <v>10</v>
      </c>
      <c r="F6" s="139" t="s">
        <v>11</v>
      </c>
      <c r="G6" s="136" t="s">
        <v>12</v>
      </c>
      <c r="H6" s="139" t="s">
        <v>13</v>
      </c>
      <c r="I6" s="122" t="s">
        <v>14</v>
      </c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 t="s">
        <v>15</v>
      </c>
      <c r="Y6" s="122"/>
      <c r="Z6" s="122"/>
      <c r="AA6" s="148" t="s">
        <v>16</v>
      </c>
      <c r="AB6" s="149"/>
      <c r="AC6" s="149"/>
      <c r="AD6" s="150"/>
    </row>
    <row r="7" spans="1:32" s="10" customFormat="1" ht="63.75" customHeight="1">
      <c r="A7" s="134"/>
      <c r="B7" s="11"/>
      <c r="C7" s="137"/>
      <c r="D7" s="143"/>
      <c r="E7" s="124"/>
      <c r="F7" s="140"/>
      <c r="G7" s="137"/>
      <c r="H7" s="146"/>
      <c r="I7" s="12" t="s">
        <v>31</v>
      </c>
      <c r="J7" s="13" t="s">
        <v>34</v>
      </c>
      <c r="K7" s="120" t="s">
        <v>32</v>
      </c>
      <c r="L7" s="120"/>
      <c r="M7" s="120"/>
      <c r="N7" s="120"/>
      <c r="O7" s="120" t="s">
        <v>33</v>
      </c>
      <c r="P7" s="120"/>
      <c r="Q7" s="120"/>
      <c r="R7" s="120"/>
      <c r="S7" s="120" t="s">
        <v>35</v>
      </c>
      <c r="T7" s="120"/>
      <c r="U7" s="120"/>
      <c r="V7" s="120"/>
      <c r="W7" s="13" t="s">
        <v>36</v>
      </c>
      <c r="X7" s="13" t="s">
        <v>37</v>
      </c>
      <c r="Y7" s="13" t="s">
        <v>38</v>
      </c>
      <c r="Z7" s="13" t="s">
        <v>39</v>
      </c>
      <c r="AA7" s="151"/>
      <c r="AB7" s="152"/>
      <c r="AC7" s="152"/>
      <c r="AD7" s="153"/>
    </row>
    <row r="8" spans="1:32" s="17" customFormat="1" ht="21">
      <c r="A8" s="135"/>
      <c r="B8" s="14"/>
      <c r="C8" s="138"/>
      <c r="D8" s="144"/>
      <c r="E8" s="125"/>
      <c r="F8" s="141"/>
      <c r="G8" s="138"/>
      <c r="H8" s="147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54"/>
      <c r="AB8" s="155"/>
      <c r="AC8" s="155"/>
      <c r="AD8" s="156"/>
    </row>
    <row r="9" spans="1:32" s="1" customFormat="1" ht="19.5" customHeight="1">
      <c r="A9" s="23">
        <v>1</v>
      </c>
      <c r="B9" s="23" t="str">
        <f>$G$2&amp;TEXT(A9,"00")</f>
        <v>15E3001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63" t="e">
        <f>IF(ISNA(VLOOKUP($B9,#REF!,AA$4,0))=FALSE,VLOOKUP($B9,#REF!,AA$4,0),"")</f>
        <v>#REF!</v>
      </c>
      <c r="AB9" s="164" t="e">
        <f>IF(ISNA(VLOOKUP($B9,#REF!,AB$4,0))=FALSE,VLOOKUP($B9,#REF!,AB$4,0),"")</f>
        <v>#REF!</v>
      </c>
      <c r="AC9" s="164" t="e">
        <f>IF(ISNA(VLOOKUP($B9,#REF!,AC$4,0))=FALSE,VLOOKUP($B9,#REF!,AC$4,0),"")</f>
        <v>#REF!</v>
      </c>
      <c r="AD9" s="165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15E3002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15E3003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15E3004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15E3005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15E3006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15E3007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15E3008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15E3009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15E3010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15E3011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15E3012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15E3013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15E3014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15E3015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60" t="e">
        <f>IF(ISNA(VLOOKUP($B23,#REF!,AA$4,0))=FALSE,VLOOKUP($B23,#REF!,AA$4,0),"")</f>
        <v>#REF!</v>
      </c>
      <c r="AB23" s="161" t="e">
        <f>IF(ISNA(VLOOKUP($B23,#REF!,AB$4,0))=FALSE,VLOOKUP($B23,#REF!,AB$4,0),"")</f>
        <v>#REF!</v>
      </c>
      <c r="AC23" s="161" t="e">
        <f>IF(ISNA(VLOOKUP($B23,#REF!,AC$4,0))=FALSE,VLOOKUP($B23,#REF!,AC$4,0),"")</f>
        <v>#REF!</v>
      </c>
      <c r="AD23" s="162" t="e">
        <f>IF(ISNA(VLOOKUP($B23,#REF!,AD$4,0))=FALSE,VLOOKUP($B23,#REF!,AD$4,0),"")</f>
        <v>#REF!</v>
      </c>
    </row>
    <row r="24" spans="1:30" s="1" customFormat="1">
      <c r="A24" s="1" t="s">
        <v>25</v>
      </c>
      <c r="S24" s="116" t="s">
        <v>30</v>
      </c>
      <c r="T24" s="116"/>
      <c r="U24" s="116"/>
      <c r="V24" s="116"/>
      <c r="W24" s="116"/>
      <c r="X24" s="116"/>
      <c r="Y24" s="116"/>
      <c r="Z24" s="116"/>
      <c r="AA24" s="116"/>
    </row>
    <row r="25" spans="1:30" s="1" customFormat="1">
      <c r="A25" s="28" t="s">
        <v>26</v>
      </c>
      <c r="B25" s="28"/>
      <c r="C25" s="28"/>
      <c r="K25" s="116" t="s">
        <v>22</v>
      </c>
      <c r="L25" s="116"/>
      <c r="M25" s="116"/>
      <c r="N25" s="116"/>
      <c r="O25" s="116"/>
      <c r="P25" s="116"/>
      <c r="Q25" s="116"/>
      <c r="R25" s="116"/>
      <c r="V25" s="116" t="s">
        <v>23</v>
      </c>
      <c r="W25" s="116"/>
      <c r="X25" s="116"/>
      <c r="Y25" s="116"/>
      <c r="Z25" s="116"/>
      <c r="AA25" s="116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16" t="s">
        <v>24</v>
      </c>
      <c r="L26" s="116"/>
      <c r="M26" s="116"/>
      <c r="N26" s="116"/>
      <c r="O26" s="116"/>
      <c r="P26" s="116"/>
      <c r="Q26" s="116"/>
      <c r="R26" s="116"/>
      <c r="S26" s="27"/>
      <c r="T26" s="27"/>
      <c r="U26" s="27"/>
      <c r="V26" s="116" t="s">
        <v>24</v>
      </c>
      <c r="W26" s="116"/>
      <c r="X26" s="116"/>
      <c r="Y26" s="116"/>
      <c r="Z26" s="116"/>
      <c r="AA26" s="116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15E3016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63" t="e">
        <f>IF(ISNA(VLOOKUP($B32,#REF!,AA$4,0))=FALSE,VLOOKUP($B32,#REF!,AA$4,0),"")</f>
        <v>#REF!</v>
      </c>
      <c r="AB32" s="164" t="e">
        <f>IF(ISNA(VLOOKUP($B32,#REF!,AB$4,0))=FALSE,VLOOKUP($B32,#REF!,AB$4,0),"")</f>
        <v>#REF!</v>
      </c>
      <c r="AC32" s="164" t="e">
        <f>IF(ISNA(VLOOKUP($B32,#REF!,AC$4,0))=FALSE,VLOOKUP($B32,#REF!,AC$4,0),"")</f>
        <v>#REF!</v>
      </c>
      <c r="AD32" s="165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15E3017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15E3018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15E3019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15E3020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15E3021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15E3022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15E3023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15E3024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15E3025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15E3026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15E3027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15E3028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15E3029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15E3030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60" t="e">
        <f>IF(ISNA(VLOOKUP($B46,#REF!,AA$4,0))=FALSE,VLOOKUP($B46,#REF!,AA$4,0),"")</f>
        <v>#REF!</v>
      </c>
      <c r="AB46" s="161" t="e">
        <f>IF(ISNA(VLOOKUP($B46,#REF!,AB$4,0))=FALSE,VLOOKUP($B46,#REF!,AB$4,0),"")</f>
        <v>#REF!</v>
      </c>
      <c r="AC46" s="161" t="e">
        <f>IF(ISNA(VLOOKUP($B46,#REF!,AC$4,0))=FALSE,VLOOKUP($B46,#REF!,AC$4,0),"")</f>
        <v>#REF!</v>
      </c>
      <c r="AD46" s="162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16" t="s">
        <v>30</v>
      </c>
      <c r="T47" s="116"/>
      <c r="U47" s="116"/>
      <c r="V47" s="116"/>
      <c r="W47" s="116"/>
      <c r="X47" s="116"/>
      <c r="Y47" s="116"/>
      <c r="Z47" s="116"/>
      <c r="AA47" s="116"/>
    </row>
    <row r="48" spans="1:30" s="1" customFormat="1">
      <c r="A48" s="28" t="s">
        <v>26</v>
      </c>
      <c r="B48" s="28"/>
      <c r="C48" s="28"/>
      <c r="K48" s="116" t="s">
        <v>22</v>
      </c>
      <c r="L48" s="116"/>
      <c r="M48" s="116"/>
      <c r="N48" s="116"/>
      <c r="O48" s="116"/>
      <c r="P48" s="116"/>
      <c r="Q48" s="116"/>
      <c r="R48" s="116"/>
      <c r="V48" s="116" t="s">
        <v>23</v>
      </c>
      <c r="W48" s="116"/>
      <c r="X48" s="116"/>
      <c r="Y48" s="116"/>
      <c r="Z48" s="116"/>
      <c r="AA48" s="116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16" t="s">
        <v>24</v>
      </c>
      <c r="L49" s="116"/>
      <c r="M49" s="116"/>
      <c r="N49" s="116"/>
      <c r="O49" s="116"/>
      <c r="P49" s="116"/>
      <c r="Q49" s="116"/>
      <c r="R49" s="116"/>
      <c r="S49" s="27"/>
      <c r="T49" s="27"/>
      <c r="U49" s="27"/>
      <c r="V49" s="116" t="s">
        <v>24</v>
      </c>
      <c r="W49" s="116"/>
      <c r="X49" s="116"/>
      <c r="Y49" s="116"/>
      <c r="Z49" s="116"/>
      <c r="AA49" s="116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hidden="1" customHeight="1">
      <c r="A55" s="22">
        <v>31</v>
      </c>
      <c r="B55" s="22" t="str">
        <f t="shared" si="0"/>
        <v>15E3031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29"/>
      <c r="AB55" s="130"/>
      <c r="AC55" s="130"/>
      <c r="AD55" s="131"/>
    </row>
    <row r="56" spans="1:30" s="1" customFormat="1" ht="19.5" hidden="1" customHeight="1">
      <c r="A56" s="23">
        <v>32</v>
      </c>
      <c r="B56" s="23" t="str">
        <f t="shared" si="0"/>
        <v>15E3032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17"/>
      <c r="AB56" s="118"/>
      <c r="AC56" s="118"/>
      <c r="AD56" s="119"/>
    </row>
    <row r="57" spans="1:30" s="1" customFormat="1" ht="19.5" hidden="1" customHeight="1">
      <c r="A57" s="23">
        <v>33</v>
      </c>
      <c r="B57" s="23" t="str">
        <f t="shared" si="0"/>
        <v>15E3033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17"/>
      <c r="AB57" s="118"/>
      <c r="AC57" s="118"/>
      <c r="AD57" s="119"/>
    </row>
    <row r="58" spans="1:30" s="1" customFormat="1" ht="19.5" hidden="1" customHeight="1">
      <c r="A58" s="23">
        <v>34</v>
      </c>
      <c r="B58" s="23" t="str">
        <f t="shared" si="0"/>
        <v>15E3034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17"/>
      <c r="AB58" s="118"/>
      <c r="AC58" s="118"/>
      <c r="AD58" s="119"/>
    </row>
    <row r="59" spans="1:30" s="1" customFormat="1" ht="19.5" hidden="1" customHeight="1">
      <c r="A59" s="23">
        <v>35</v>
      </c>
      <c r="B59" s="23" t="str">
        <f t="shared" si="0"/>
        <v>15E3035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17"/>
      <c r="AB59" s="118"/>
      <c r="AC59" s="118"/>
      <c r="AD59" s="119"/>
    </row>
    <row r="60" spans="1:30" s="1" customFormat="1" ht="19.5" hidden="1" customHeight="1">
      <c r="A60" s="23">
        <v>36</v>
      </c>
      <c r="B60" s="23" t="str">
        <f t="shared" si="0"/>
        <v>15E3036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17"/>
      <c r="AB60" s="118"/>
      <c r="AC60" s="118"/>
      <c r="AD60" s="119"/>
    </row>
    <row r="61" spans="1:30" s="1" customFormat="1" ht="19.5" hidden="1" customHeight="1">
      <c r="A61" s="23">
        <v>37</v>
      </c>
      <c r="B61" s="23" t="str">
        <f t="shared" si="0"/>
        <v>15E3037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17"/>
      <c r="AB61" s="118"/>
      <c r="AC61" s="118"/>
      <c r="AD61" s="119"/>
    </row>
    <row r="62" spans="1:30" s="1" customFormat="1" ht="19.5" hidden="1" customHeight="1">
      <c r="A62" s="23">
        <v>38</v>
      </c>
      <c r="B62" s="23" t="str">
        <f t="shared" si="0"/>
        <v>15E3038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17"/>
      <c r="AB62" s="118"/>
      <c r="AC62" s="118"/>
      <c r="AD62" s="119"/>
    </row>
    <row r="63" spans="1:30" s="1" customFormat="1" ht="19.5" hidden="1" customHeight="1">
      <c r="A63" s="23">
        <v>39</v>
      </c>
      <c r="B63" s="23" t="str">
        <f t="shared" si="0"/>
        <v>15E3039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17"/>
      <c r="AB63" s="118"/>
      <c r="AC63" s="118"/>
      <c r="AD63" s="119"/>
    </row>
    <row r="64" spans="1:30" s="1" customFormat="1" ht="19.5" hidden="1" customHeight="1">
      <c r="A64" s="23">
        <v>40</v>
      </c>
      <c r="B64" s="23" t="str">
        <f t="shared" si="0"/>
        <v>15E3040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17"/>
      <c r="AB64" s="118"/>
      <c r="AC64" s="118"/>
      <c r="AD64" s="119"/>
    </row>
    <row r="65" spans="1:30" s="1" customFormat="1" ht="19.5" hidden="1" customHeight="1">
      <c r="A65" s="23">
        <v>41</v>
      </c>
      <c r="B65" s="23" t="str">
        <f t="shared" si="0"/>
        <v>15E3041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17"/>
      <c r="AB65" s="118"/>
      <c r="AC65" s="118"/>
      <c r="AD65" s="119"/>
    </row>
    <row r="66" spans="1:30" s="1" customFormat="1" ht="19.5" hidden="1" customHeight="1">
      <c r="A66" s="23">
        <v>42</v>
      </c>
      <c r="B66" s="23" t="str">
        <f t="shared" si="0"/>
        <v>15E3042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17"/>
      <c r="AB66" s="118"/>
      <c r="AC66" s="118"/>
      <c r="AD66" s="119"/>
    </row>
    <row r="67" spans="1:30" s="1" customFormat="1" ht="19.5" hidden="1" customHeight="1">
      <c r="A67" s="23">
        <v>43</v>
      </c>
      <c r="B67" s="23" t="str">
        <f t="shared" si="0"/>
        <v>15E3043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17"/>
      <c r="AB67" s="118"/>
      <c r="AC67" s="118"/>
      <c r="AD67" s="119"/>
    </row>
    <row r="68" spans="1:30" s="1" customFormat="1" ht="19.5" hidden="1" customHeight="1">
      <c r="A68" s="23">
        <v>44</v>
      </c>
      <c r="B68" s="23" t="str">
        <f t="shared" si="0"/>
        <v>15E3044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17"/>
      <c r="AB68" s="118"/>
      <c r="AC68" s="118"/>
      <c r="AD68" s="119"/>
    </row>
    <row r="69" spans="1:30" s="1" customFormat="1" ht="19.5" hidden="1" customHeight="1">
      <c r="A69" s="33">
        <v>45</v>
      </c>
      <c r="B69" s="33" t="str">
        <f t="shared" si="0"/>
        <v>15E3045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26"/>
      <c r="AB69" s="127"/>
      <c r="AC69" s="127"/>
      <c r="AD69" s="128"/>
    </row>
    <row r="70" spans="1:30" s="1" customFormat="1" hidden="1">
      <c r="A70" s="1" t="s">
        <v>25</v>
      </c>
      <c r="S70" s="116" t="s">
        <v>30</v>
      </c>
      <c r="T70" s="116"/>
      <c r="U70" s="116"/>
      <c r="V70" s="116"/>
      <c r="W70" s="116"/>
      <c r="X70" s="116"/>
      <c r="Y70" s="116"/>
      <c r="Z70" s="116"/>
      <c r="AA70" s="116"/>
    </row>
    <row r="71" spans="1:30" s="1" customFormat="1" hidden="1">
      <c r="A71" s="28" t="s">
        <v>26</v>
      </c>
      <c r="B71" s="28"/>
      <c r="C71" s="28"/>
      <c r="K71" s="116" t="s">
        <v>22</v>
      </c>
      <c r="L71" s="116"/>
      <c r="M71" s="116"/>
      <c r="N71" s="116"/>
      <c r="O71" s="116"/>
      <c r="P71" s="116"/>
      <c r="Q71" s="116"/>
      <c r="R71" s="116"/>
      <c r="V71" s="116" t="s">
        <v>23</v>
      </c>
      <c r="W71" s="116"/>
      <c r="X71" s="116"/>
      <c r="Y71" s="116"/>
      <c r="Z71" s="116"/>
      <c r="AA71" s="116"/>
    </row>
    <row r="72" spans="1:30" s="1" customFormat="1" hidden="1">
      <c r="A72" s="28" t="s">
        <v>27</v>
      </c>
      <c r="B72" s="28"/>
      <c r="C72" s="28"/>
      <c r="D72" s="28"/>
      <c r="E72" s="28"/>
      <c r="F72" s="28"/>
      <c r="G72" s="28"/>
      <c r="K72" s="116" t="s">
        <v>24</v>
      </c>
      <c r="L72" s="116"/>
      <c r="M72" s="116"/>
      <c r="N72" s="116"/>
      <c r="O72" s="116"/>
      <c r="P72" s="116"/>
      <c r="Q72" s="116"/>
      <c r="R72" s="116"/>
      <c r="S72" s="27"/>
      <c r="T72" s="27"/>
      <c r="U72" s="27"/>
      <c r="V72" s="116" t="s">
        <v>24</v>
      </c>
      <c r="W72" s="116"/>
      <c r="X72" s="116"/>
      <c r="Y72" s="116"/>
      <c r="Z72" s="116"/>
      <c r="AA72" s="116"/>
    </row>
    <row r="73" spans="1:30" s="1" customFormat="1" hidden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 hidden="1">
      <c r="A74" s="28" t="s">
        <v>28</v>
      </c>
      <c r="D74" s="28"/>
      <c r="E74" s="28"/>
      <c r="F74" s="28"/>
      <c r="G74" s="28"/>
    </row>
    <row r="75" spans="1:30" s="1" customFormat="1" hidden="1">
      <c r="A75" s="44" t="s">
        <v>55</v>
      </c>
      <c r="B75" s="45"/>
      <c r="C75" s="45"/>
      <c r="D75" s="45"/>
      <c r="E75" s="45"/>
      <c r="F75" s="45"/>
      <c r="G75" s="45"/>
      <c r="H75" s="45"/>
    </row>
    <row r="76" spans="1:30" s="1" customFormat="1" hidden="1">
      <c r="A76" s="44" t="s">
        <v>54</v>
      </c>
      <c r="B76" s="45"/>
      <c r="C76" s="45"/>
      <c r="D76" s="45"/>
      <c r="E76" s="45"/>
      <c r="F76" s="45"/>
      <c r="G76" s="45"/>
      <c r="H76" s="45"/>
    </row>
    <row r="77" spans="1:30" s="1" customFormat="1" ht="16.5" hidden="1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15E3046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29"/>
      <c r="AB78" s="130"/>
      <c r="AC78" s="130"/>
      <c r="AD78" s="131"/>
    </row>
    <row r="79" spans="1:30" s="1" customFormat="1" ht="19.5" hidden="1" customHeight="1">
      <c r="A79" s="23">
        <v>47</v>
      </c>
      <c r="B79" s="23" t="str">
        <f t="shared" si="1"/>
        <v>15E3047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17"/>
      <c r="AB79" s="118"/>
      <c r="AC79" s="118"/>
      <c r="AD79" s="119"/>
    </row>
    <row r="80" spans="1:30" s="1" customFormat="1" ht="19.5" hidden="1" customHeight="1">
      <c r="A80" s="23">
        <v>48</v>
      </c>
      <c r="B80" s="23" t="str">
        <f t="shared" si="1"/>
        <v>15E3048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17"/>
      <c r="AB80" s="118"/>
      <c r="AC80" s="118"/>
      <c r="AD80" s="119"/>
    </row>
    <row r="81" spans="1:30" s="1" customFormat="1" ht="19.5" hidden="1" customHeight="1">
      <c r="A81" s="23">
        <v>49</v>
      </c>
      <c r="B81" s="23" t="str">
        <f t="shared" si="1"/>
        <v>15E3049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17"/>
      <c r="AB81" s="118"/>
      <c r="AC81" s="118"/>
      <c r="AD81" s="119"/>
    </row>
    <row r="82" spans="1:30" s="1" customFormat="1" ht="19.5" hidden="1" customHeight="1">
      <c r="A82" s="23">
        <v>50</v>
      </c>
      <c r="B82" s="23" t="str">
        <f t="shared" si="1"/>
        <v>15E3050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17"/>
      <c r="AB82" s="118"/>
      <c r="AC82" s="118"/>
      <c r="AD82" s="119"/>
    </row>
    <row r="83" spans="1:30" s="1" customFormat="1" ht="19.5" hidden="1" customHeight="1">
      <c r="A83" s="23">
        <v>51</v>
      </c>
      <c r="B83" s="23" t="str">
        <f t="shared" si="1"/>
        <v>15E3051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17"/>
      <c r="AB83" s="118"/>
      <c r="AC83" s="118"/>
      <c r="AD83" s="119"/>
    </row>
    <row r="84" spans="1:30" s="1" customFormat="1" ht="19.5" hidden="1" customHeight="1">
      <c r="A84" s="23">
        <v>52</v>
      </c>
      <c r="B84" s="23" t="str">
        <f t="shared" si="1"/>
        <v>15E3052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17"/>
      <c r="AB84" s="118"/>
      <c r="AC84" s="118"/>
      <c r="AD84" s="119"/>
    </row>
    <row r="85" spans="1:30" s="1" customFormat="1" ht="19.5" hidden="1" customHeight="1">
      <c r="A85" s="23">
        <v>53</v>
      </c>
      <c r="B85" s="23" t="str">
        <f t="shared" si="1"/>
        <v>15E3053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17"/>
      <c r="AB85" s="118"/>
      <c r="AC85" s="118"/>
      <c r="AD85" s="119"/>
    </row>
    <row r="86" spans="1:30" s="1" customFormat="1" ht="19.5" hidden="1" customHeight="1">
      <c r="A86" s="23">
        <v>54</v>
      </c>
      <c r="B86" s="23" t="str">
        <f t="shared" si="1"/>
        <v>15E3054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17"/>
      <c r="AB86" s="118"/>
      <c r="AC86" s="118"/>
      <c r="AD86" s="119"/>
    </row>
    <row r="87" spans="1:30" s="1" customFormat="1" ht="19.5" hidden="1" customHeight="1">
      <c r="A87" s="23">
        <v>55</v>
      </c>
      <c r="B87" s="23" t="str">
        <f t="shared" si="1"/>
        <v>15E3055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17"/>
      <c r="AB87" s="118"/>
      <c r="AC87" s="118"/>
      <c r="AD87" s="119"/>
    </row>
    <row r="88" spans="1:30" s="1" customFormat="1" ht="19.5" hidden="1" customHeight="1">
      <c r="A88" s="23">
        <v>56</v>
      </c>
      <c r="B88" s="23" t="str">
        <f t="shared" si="1"/>
        <v>15E3056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17"/>
      <c r="AB88" s="118"/>
      <c r="AC88" s="118"/>
      <c r="AD88" s="119"/>
    </row>
    <row r="89" spans="1:30" s="1" customFormat="1" ht="19.5" hidden="1" customHeight="1">
      <c r="A89" s="23">
        <v>57</v>
      </c>
      <c r="B89" s="23" t="str">
        <f t="shared" si="1"/>
        <v>15E3057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17"/>
      <c r="AB89" s="118"/>
      <c r="AC89" s="118"/>
      <c r="AD89" s="119"/>
    </row>
    <row r="90" spans="1:30" s="1" customFormat="1" ht="19.5" hidden="1" customHeight="1">
      <c r="A90" s="23">
        <v>58</v>
      </c>
      <c r="B90" s="23" t="str">
        <f t="shared" si="1"/>
        <v>15E3058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17"/>
      <c r="AB90" s="118"/>
      <c r="AC90" s="118"/>
      <c r="AD90" s="119"/>
    </row>
    <row r="91" spans="1:30" s="1" customFormat="1" ht="19.5" hidden="1" customHeight="1">
      <c r="A91" s="23">
        <v>59</v>
      </c>
      <c r="B91" s="23" t="str">
        <f t="shared" si="1"/>
        <v>15E3059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17"/>
      <c r="AB91" s="118"/>
      <c r="AC91" s="118"/>
      <c r="AD91" s="119"/>
    </row>
    <row r="92" spans="1:30" s="1" customFormat="1" ht="19.5" hidden="1" customHeight="1">
      <c r="A92" s="33">
        <v>60</v>
      </c>
      <c r="B92" s="33" t="str">
        <f t="shared" si="1"/>
        <v>15E3060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26"/>
      <c r="AB92" s="127"/>
      <c r="AC92" s="127"/>
      <c r="AD92" s="128"/>
    </row>
    <row r="93" spans="1:30" s="1" customFormat="1" hidden="1">
      <c r="A93" s="1" t="s">
        <v>25</v>
      </c>
      <c r="S93" s="116" t="s">
        <v>30</v>
      </c>
      <c r="T93" s="116"/>
      <c r="U93" s="116"/>
      <c r="V93" s="116"/>
      <c r="W93" s="116"/>
      <c r="X93" s="116"/>
      <c r="Y93" s="116"/>
      <c r="Z93" s="116"/>
      <c r="AA93" s="116"/>
    </row>
    <row r="94" spans="1:30" s="1" customFormat="1" hidden="1">
      <c r="A94" s="28" t="s">
        <v>26</v>
      </c>
      <c r="B94" s="28"/>
      <c r="C94" s="28"/>
      <c r="K94" s="116" t="s">
        <v>22</v>
      </c>
      <c r="L94" s="116"/>
      <c r="M94" s="116"/>
      <c r="N94" s="116"/>
      <c r="O94" s="116"/>
      <c r="P94" s="116"/>
      <c r="Q94" s="116"/>
      <c r="R94" s="116"/>
      <c r="V94" s="116" t="s">
        <v>23</v>
      </c>
      <c r="W94" s="116"/>
      <c r="X94" s="116"/>
      <c r="Y94" s="116"/>
      <c r="Z94" s="116"/>
      <c r="AA94" s="116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16" t="s">
        <v>24</v>
      </c>
      <c r="L95" s="116"/>
      <c r="M95" s="116"/>
      <c r="N95" s="116"/>
      <c r="O95" s="116"/>
      <c r="P95" s="116"/>
      <c r="Q95" s="116"/>
      <c r="R95" s="116"/>
      <c r="S95" s="27"/>
      <c r="T95" s="27"/>
      <c r="U95" s="27"/>
      <c r="V95" s="116" t="s">
        <v>24</v>
      </c>
      <c r="W95" s="116"/>
      <c r="X95" s="116"/>
      <c r="Y95" s="116"/>
      <c r="Z95" s="116"/>
      <c r="AA95" s="116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20:AD20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1:AD21"/>
    <mergeCell ref="AA22:AD22"/>
    <mergeCell ref="AA23:AD23"/>
    <mergeCell ref="S24:AA24"/>
    <mergeCell ref="K25:R25"/>
    <mergeCell ref="V25:AA25"/>
    <mergeCell ref="AA41:AD41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56:AD56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68:AD68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9:AD69"/>
    <mergeCell ref="S70:AA70"/>
    <mergeCell ref="K71:R71"/>
    <mergeCell ref="V71:AA71"/>
    <mergeCell ref="K72:R72"/>
    <mergeCell ref="V72:AA72"/>
    <mergeCell ref="AA89:AD89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32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F102"/>
  <sheetViews>
    <sheetView topLeftCell="A38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2" t="s">
        <v>5</v>
      </c>
      <c r="B1" s="132"/>
      <c r="C1" s="132"/>
      <c r="D1" s="132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32" t="s">
        <v>6</v>
      </c>
      <c r="B2" s="132"/>
      <c r="C2" s="132"/>
      <c r="D2" s="132"/>
      <c r="E2" s="20"/>
      <c r="F2" s="4" t="s">
        <v>7</v>
      </c>
      <c r="G2" s="37" t="s">
        <v>47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21" t="s">
        <v>3</v>
      </c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45" t="s">
        <v>2</v>
      </c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45"/>
      <c r="AD5" s="145"/>
      <c r="AF5" s="41"/>
    </row>
    <row r="6" spans="1:32" s="10" customFormat="1" ht="17.25" customHeight="1">
      <c r="A6" s="133" t="s">
        <v>4</v>
      </c>
      <c r="B6" s="9"/>
      <c r="C6" s="136" t="s">
        <v>8</v>
      </c>
      <c r="D6" s="142" t="s">
        <v>9</v>
      </c>
      <c r="E6" s="123" t="s">
        <v>10</v>
      </c>
      <c r="F6" s="139" t="s">
        <v>11</v>
      </c>
      <c r="G6" s="136" t="s">
        <v>12</v>
      </c>
      <c r="H6" s="139" t="s">
        <v>13</v>
      </c>
      <c r="I6" s="122" t="s">
        <v>14</v>
      </c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 t="s">
        <v>15</v>
      </c>
      <c r="Y6" s="122"/>
      <c r="Z6" s="122"/>
      <c r="AA6" s="148" t="s">
        <v>16</v>
      </c>
      <c r="AB6" s="149"/>
      <c r="AC6" s="149"/>
      <c r="AD6" s="150"/>
    </row>
    <row r="7" spans="1:32" s="10" customFormat="1" ht="63.75" customHeight="1">
      <c r="A7" s="134"/>
      <c r="B7" s="11"/>
      <c r="C7" s="137"/>
      <c r="D7" s="143"/>
      <c r="E7" s="124"/>
      <c r="F7" s="140"/>
      <c r="G7" s="137"/>
      <c r="H7" s="146"/>
      <c r="I7" s="12" t="s">
        <v>31</v>
      </c>
      <c r="J7" s="13" t="s">
        <v>34</v>
      </c>
      <c r="K7" s="120" t="s">
        <v>32</v>
      </c>
      <c r="L7" s="120"/>
      <c r="M7" s="120"/>
      <c r="N7" s="120"/>
      <c r="O7" s="120" t="s">
        <v>33</v>
      </c>
      <c r="P7" s="120"/>
      <c r="Q7" s="120"/>
      <c r="R7" s="120"/>
      <c r="S7" s="120" t="s">
        <v>35</v>
      </c>
      <c r="T7" s="120"/>
      <c r="U7" s="120"/>
      <c r="V7" s="120"/>
      <c r="W7" s="13" t="s">
        <v>36</v>
      </c>
      <c r="X7" s="13" t="s">
        <v>37</v>
      </c>
      <c r="Y7" s="13" t="s">
        <v>38</v>
      </c>
      <c r="Z7" s="13" t="s">
        <v>39</v>
      </c>
      <c r="AA7" s="151"/>
      <c r="AB7" s="152"/>
      <c r="AC7" s="152"/>
      <c r="AD7" s="153"/>
    </row>
    <row r="8" spans="1:32" s="17" customFormat="1" ht="21">
      <c r="A8" s="135"/>
      <c r="B8" s="14"/>
      <c r="C8" s="138"/>
      <c r="D8" s="144"/>
      <c r="E8" s="125"/>
      <c r="F8" s="141"/>
      <c r="G8" s="138"/>
      <c r="H8" s="147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54"/>
      <c r="AB8" s="155"/>
      <c r="AC8" s="155"/>
      <c r="AD8" s="156"/>
    </row>
    <row r="9" spans="1:32" s="1" customFormat="1" ht="19.5" customHeight="1">
      <c r="A9" s="23">
        <v>1</v>
      </c>
      <c r="B9" s="23" t="str">
        <f>$G$2&amp;TEXT(A9,"00")</f>
        <v>15E3901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63" t="e">
        <f>IF(ISNA(VLOOKUP($B9,#REF!,AA$4,0))=FALSE,VLOOKUP($B9,#REF!,AA$4,0),"")</f>
        <v>#REF!</v>
      </c>
      <c r="AB9" s="164" t="e">
        <f>IF(ISNA(VLOOKUP($B9,#REF!,AB$4,0))=FALSE,VLOOKUP($B9,#REF!,AB$4,0),"")</f>
        <v>#REF!</v>
      </c>
      <c r="AC9" s="164" t="e">
        <f>IF(ISNA(VLOOKUP($B9,#REF!,AC$4,0))=FALSE,VLOOKUP($B9,#REF!,AC$4,0),"")</f>
        <v>#REF!</v>
      </c>
      <c r="AD9" s="165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60" t="e">
        <f>IF(ISNA(VLOOKUP($B23,#REF!,AA$4,0))=FALSE,VLOOKUP($B23,#REF!,AA$4,0),"")</f>
        <v>#REF!</v>
      </c>
      <c r="AB23" s="161" t="e">
        <f>IF(ISNA(VLOOKUP($B23,#REF!,AB$4,0))=FALSE,VLOOKUP($B23,#REF!,AB$4,0),"")</f>
        <v>#REF!</v>
      </c>
      <c r="AC23" s="161" t="e">
        <f>IF(ISNA(VLOOKUP($B23,#REF!,AC$4,0))=FALSE,VLOOKUP($B23,#REF!,AC$4,0),"")</f>
        <v>#REF!</v>
      </c>
      <c r="AD23" s="162" t="e">
        <f>IF(ISNA(VLOOKUP($B23,#REF!,AD$4,0))=FALSE,VLOOKUP($B23,#REF!,AD$4,0),"")</f>
        <v>#REF!</v>
      </c>
    </row>
    <row r="24" spans="1:30" s="1" customFormat="1">
      <c r="A24" s="1" t="s">
        <v>25</v>
      </c>
      <c r="S24" s="116" t="s">
        <v>30</v>
      </c>
      <c r="T24" s="116"/>
      <c r="U24" s="116"/>
      <c r="V24" s="116"/>
      <c r="W24" s="116"/>
      <c r="X24" s="116"/>
      <c r="Y24" s="116"/>
      <c r="Z24" s="116"/>
      <c r="AA24" s="116"/>
    </row>
    <row r="25" spans="1:30" s="1" customFormat="1">
      <c r="A25" s="28" t="s">
        <v>26</v>
      </c>
      <c r="B25" s="28"/>
      <c r="C25" s="28"/>
      <c r="K25" s="116" t="s">
        <v>22</v>
      </c>
      <c r="L25" s="116"/>
      <c r="M25" s="116"/>
      <c r="N25" s="116"/>
      <c r="O25" s="116"/>
      <c r="P25" s="116"/>
      <c r="Q25" s="116"/>
      <c r="R25" s="116"/>
      <c r="V25" s="116" t="s">
        <v>23</v>
      </c>
      <c r="W25" s="116"/>
      <c r="X25" s="116"/>
      <c r="Y25" s="116"/>
      <c r="Z25" s="116"/>
      <c r="AA25" s="116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16" t="s">
        <v>24</v>
      </c>
      <c r="L26" s="116"/>
      <c r="M26" s="116"/>
      <c r="N26" s="116"/>
      <c r="O26" s="116"/>
      <c r="P26" s="116"/>
      <c r="Q26" s="116"/>
      <c r="R26" s="116"/>
      <c r="S26" s="27"/>
      <c r="T26" s="27"/>
      <c r="U26" s="27"/>
      <c r="V26" s="116" t="s">
        <v>24</v>
      </c>
      <c r="W26" s="116"/>
      <c r="X26" s="116"/>
      <c r="Y26" s="116"/>
      <c r="Z26" s="116"/>
      <c r="AA26" s="116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63" t="e">
        <f>IF(ISNA(VLOOKUP($B32,#REF!,AA$4,0))=FALSE,VLOOKUP($B32,#REF!,AA$4,0),"")</f>
        <v>#REF!</v>
      </c>
      <c r="AB32" s="164" t="e">
        <f>IF(ISNA(VLOOKUP($B32,#REF!,AB$4,0))=FALSE,VLOOKUP($B32,#REF!,AB$4,0),"")</f>
        <v>#REF!</v>
      </c>
      <c r="AC32" s="164" t="e">
        <f>IF(ISNA(VLOOKUP($B32,#REF!,AC$4,0))=FALSE,VLOOKUP($B32,#REF!,AC$4,0),"")</f>
        <v>#REF!</v>
      </c>
      <c r="AD32" s="165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60" t="e">
        <f>IF(ISNA(VLOOKUP($B46,#REF!,AA$4,0))=FALSE,VLOOKUP($B46,#REF!,AA$4,0),"")</f>
        <v>#REF!</v>
      </c>
      <c r="AB46" s="161" t="e">
        <f>IF(ISNA(VLOOKUP($B46,#REF!,AB$4,0))=FALSE,VLOOKUP($B46,#REF!,AB$4,0),"")</f>
        <v>#REF!</v>
      </c>
      <c r="AC46" s="161" t="e">
        <f>IF(ISNA(VLOOKUP($B46,#REF!,AC$4,0))=FALSE,VLOOKUP($B46,#REF!,AC$4,0),"")</f>
        <v>#REF!</v>
      </c>
      <c r="AD46" s="162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16" t="s">
        <v>30</v>
      </c>
      <c r="T47" s="116"/>
      <c r="U47" s="116"/>
      <c r="V47" s="116"/>
      <c r="W47" s="116"/>
      <c r="X47" s="116"/>
      <c r="Y47" s="116"/>
      <c r="Z47" s="116"/>
      <c r="AA47" s="116"/>
    </row>
    <row r="48" spans="1:30" s="1" customFormat="1">
      <c r="A48" s="28" t="s">
        <v>26</v>
      </c>
      <c r="B48" s="28"/>
      <c r="C48" s="28"/>
      <c r="K48" s="116" t="s">
        <v>22</v>
      </c>
      <c r="L48" s="116"/>
      <c r="M48" s="116"/>
      <c r="N48" s="116"/>
      <c r="O48" s="116"/>
      <c r="P48" s="116"/>
      <c r="Q48" s="116"/>
      <c r="R48" s="116"/>
      <c r="V48" s="116" t="s">
        <v>23</v>
      </c>
      <c r="W48" s="116"/>
      <c r="X48" s="116"/>
      <c r="Y48" s="116"/>
      <c r="Z48" s="116"/>
      <c r="AA48" s="116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16" t="s">
        <v>24</v>
      </c>
      <c r="L49" s="116"/>
      <c r="M49" s="116"/>
      <c r="N49" s="116"/>
      <c r="O49" s="116"/>
      <c r="P49" s="116"/>
      <c r="Q49" s="116"/>
      <c r="R49" s="116"/>
      <c r="S49" s="27"/>
      <c r="T49" s="27"/>
      <c r="U49" s="27"/>
      <c r="V49" s="116" t="s">
        <v>24</v>
      </c>
      <c r="W49" s="116"/>
      <c r="X49" s="116"/>
      <c r="Y49" s="116"/>
      <c r="Z49" s="116"/>
      <c r="AA49" s="116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15E3931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63" t="e">
        <f>IF(ISNA(VLOOKUP($B55,#REF!,AA$4,0))=FALSE,VLOOKUP($B55,#REF!,AA$4,0),"")</f>
        <v>#REF!</v>
      </c>
      <c r="AB55" s="164" t="e">
        <f>IF(ISNA(VLOOKUP($B55,#REF!,AB$4,0))=FALSE,VLOOKUP($B55,#REF!,AB$4,0),"")</f>
        <v>#REF!</v>
      </c>
      <c r="AC55" s="164" t="e">
        <f>IF(ISNA(VLOOKUP($B55,#REF!,AC$4,0))=FALSE,VLOOKUP($B55,#REF!,AC$4,0),"")</f>
        <v>#REF!</v>
      </c>
      <c r="AD55" s="165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15E3932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57" t="e">
        <f>IF(ISNA(VLOOKUP($B56,#REF!,AA$4,0))=FALSE,VLOOKUP($B56,#REF!,AA$4,0),"")</f>
        <v>#REF!</v>
      </c>
      <c r="AB56" s="158" t="e">
        <f>IF(ISNA(VLOOKUP($B56,#REF!,AB$4,0))=FALSE,VLOOKUP($B56,#REF!,AB$4,0),"")</f>
        <v>#REF!</v>
      </c>
      <c r="AC56" s="158" t="e">
        <f>IF(ISNA(VLOOKUP($B56,#REF!,AC$4,0))=FALSE,VLOOKUP($B56,#REF!,AC$4,0),"")</f>
        <v>#REF!</v>
      </c>
      <c r="AD56" s="159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15E3933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57" t="e">
        <f>IF(ISNA(VLOOKUP($B57,#REF!,AA$4,0))=FALSE,VLOOKUP($B57,#REF!,AA$4,0),"")</f>
        <v>#REF!</v>
      </c>
      <c r="AB57" s="158" t="e">
        <f>IF(ISNA(VLOOKUP($B57,#REF!,AB$4,0))=FALSE,VLOOKUP($B57,#REF!,AB$4,0),"")</f>
        <v>#REF!</v>
      </c>
      <c r="AC57" s="158" t="e">
        <f>IF(ISNA(VLOOKUP($B57,#REF!,AC$4,0))=FALSE,VLOOKUP($B57,#REF!,AC$4,0),"")</f>
        <v>#REF!</v>
      </c>
      <c r="AD57" s="159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15E3934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57" t="e">
        <f>IF(ISNA(VLOOKUP($B58,#REF!,AA$4,0))=FALSE,VLOOKUP($B58,#REF!,AA$4,0),"")</f>
        <v>#REF!</v>
      </c>
      <c r="AB58" s="158" t="e">
        <f>IF(ISNA(VLOOKUP($B58,#REF!,AB$4,0))=FALSE,VLOOKUP($B58,#REF!,AB$4,0),"")</f>
        <v>#REF!</v>
      </c>
      <c r="AC58" s="158" t="e">
        <f>IF(ISNA(VLOOKUP($B58,#REF!,AC$4,0))=FALSE,VLOOKUP($B58,#REF!,AC$4,0),"")</f>
        <v>#REF!</v>
      </c>
      <c r="AD58" s="159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15E3935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57" t="e">
        <f>IF(ISNA(VLOOKUP($B59,#REF!,AA$4,0))=FALSE,VLOOKUP($B59,#REF!,AA$4,0),"")</f>
        <v>#REF!</v>
      </c>
      <c r="AB59" s="158" t="e">
        <f>IF(ISNA(VLOOKUP($B59,#REF!,AB$4,0))=FALSE,VLOOKUP($B59,#REF!,AB$4,0),"")</f>
        <v>#REF!</v>
      </c>
      <c r="AC59" s="158" t="e">
        <f>IF(ISNA(VLOOKUP($B59,#REF!,AC$4,0))=FALSE,VLOOKUP($B59,#REF!,AC$4,0),"")</f>
        <v>#REF!</v>
      </c>
      <c r="AD59" s="159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15E3936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57" t="e">
        <f>IF(ISNA(VLOOKUP($B60,#REF!,AA$4,0))=FALSE,VLOOKUP($B60,#REF!,AA$4,0),"")</f>
        <v>#REF!</v>
      </c>
      <c r="AB60" s="158" t="e">
        <f>IF(ISNA(VLOOKUP($B60,#REF!,AB$4,0))=FALSE,VLOOKUP($B60,#REF!,AB$4,0),"")</f>
        <v>#REF!</v>
      </c>
      <c r="AC60" s="158" t="e">
        <f>IF(ISNA(VLOOKUP($B60,#REF!,AC$4,0))=FALSE,VLOOKUP($B60,#REF!,AC$4,0),"")</f>
        <v>#REF!</v>
      </c>
      <c r="AD60" s="159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15E3937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57" t="e">
        <f>IF(ISNA(VLOOKUP($B61,#REF!,AA$4,0))=FALSE,VLOOKUP($B61,#REF!,AA$4,0),"")</f>
        <v>#REF!</v>
      </c>
      <c r="AB61" s="158" t="e">
        <f>IF(ISNA(VLOOKUP($B61,#REF!,AB$4,0))=FALSE,VLOOKUP($B61,#REF!,AB$4,0),"")</f>
        <v>#REF!</v>
      </c>
      <c r="AC61" s="158" t="e">
        <f>IF(ISNA(VLOOKUP($B61,#REF!,AC$4,0))=FALSE,VLOOKUP($B61,#REF!,AC$4,0),"")</f>
        <v>#REF!</v>
      </c>
      <c r="AD61" s="159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15E3938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57" t="e">
        <f>IF(ISNA(VLOOKUP($B62,#REF!,AA$4,0))=FALSE,VLOOKUP($B62,#REF!,AA$4,0),"")</f>
        <v>#REF!</v>
      </c>
      <c r="AB62" s="158" t="e">
        <f>IF(ISNA(VLOOKUP($B62,#REF!,AB$4,0))=FALSE,VLOOKUP($B62,#REF!,AB$4,0),"")</f>
        <v>#REF!</v>
      </c>
      <c r="AC62" s="158" t="e">
        <f>IF(ISNA(VLOOKUP($B62,#REF!,AC$4,0))=FALSE,VLOOKUP($B62,#REF!,AC$4,0),"")</f>
        <v>#REF!</v>
      </c>
      <c r="AD62" s="159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15E3939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57" t="e">
        <f>IF(ISNA(VLOOKUP($B63,#REF!,AA$4,0))=FALSE,VLOOKUP($B63,#REF!,AA$4,0),"")</f>
        <v>#REF!</v>
      </c>
      <c r="AB63" s="158" t="e">
        <f>IF(ISNA(VLOOKUP($B63,#REF!,AB$4,0))=FALSE,VLOOKUP($B63,#REF!,AB$4,0),"")</f>
        <v>#REF!</v>
      </c>
      <c r="AC63" s="158" t="e">
        <f>IF(ISNA(VLOOKUP($B63,#REF!,AC$4,0))=FALSE,VLOOKUP($B63,#REF!,AC$4,0),"")</f>
        <v>#REF!</v>
      </c>
      <c r="AD63" s="159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15E3940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57" t="e">
        <f>IF(ISNA(VLOOKUP($B64,#REF!,AA$4,0))=FALSE,VLOOKUP($B64,#REF!,AA$4,0),"")</f>
        <v>#REF!</v>
      </c>
      <c r="AB64" s="158" t="e">
        <f>IF(ISNA(VLOOKUP($B64,#REF!,AB$4,0))=FALSE,VLOOKUP($B64,#REF!,AB$4,0),"")</f>
        <v>#REF!</v>
      </c>
      <c r="AC64" s="158" t="e">
        <f>IF(ISNA(VLOOKUP($B64,#REF!,AC$4,0))=FALSE,VLOOKUP($B64,#REF!,AC$4,0),"")</f>
        <v>#REF!</v>
      </c>
      <c r="AD64" s="159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15E3941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57" t="e">
        <f>IF(ISNA(VLOOKUP($B65,#REF!,AA$4,0))=FALSE,VLOOKUP($B65,#REF!,AA$4,0),"")</f>
        <v>#REF!</v>
      </c>
      <c r="AB65" s="158" t="e">
        <f>IF(ISNA(VLOOKUP($B65,#REF!,AB$4,0))=FALSE,VLOOKUP($B65,#REF!,AB$4,0),"")</f>
        <v>#REF!</v>
      </c>
      <c r="AC65" s="158" t="e">
        <f>IF(ISNA(VLOOKUP($B65,#REF!,AC$4,0))=FALSE,VLOOKUP($B65,#REF!,AC$4,0),"")</f>
        <v>#REF!</v>
      </c>
      <c r="AD65" s="159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15E3942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57" t="e">
        <f>IF(ISNA(VLOOKUP($B66,#REF!,AA$4,0))=FALSE,VLOOKUP($B66,#REF!,AA$4,0),"")</f>
        <v>#REF!</v>
      </c>
      <c r="AB66" s="158" t="e">
        <f>IF(ISNA(VLOOKUP($B66,#REF!,AB$4,0))=FALSE,VLOOKUP($B66,#REF!,AB$4,0),"")</f>
        <v>#REF!</v>
      </c>
      <c r="AC66" s="158" t="e">
        <f>IF(ISNA(VLOOKUP($B66,#REF!,AC$4,0))=FALSE,VLOOKUP($B66,#REF!,AC$4,0),"")</f>
        <v>#REF!</v>
      </c>
      <c r="AD66" s="159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15E3943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57" t="e">
        <f>IF(ISNA(VLOOKUP($B67,#REF!,AA$4,0))=FALSE,VLOOKUP($B67,#REF!,AA$4,0),"")</f>
        <v>#REF!</v>
      </c>
      <c r="AB67" s="158" t="e">
        <f>IF(ISNA(VLOOKUP($B67,#REF!,AB$4,0))=FALSE,VLOOKUP($B67,#REF!,AB$4,0),"")</f>
        <v>#REF!</v>
      </c>
      <c r="AC67" s="158" t="e">
        <f>IF(ISNA(VLOOKUP($B67,#REF!,AC$4,0))=FALSE,VLOOKUP($B67,#REF!,AC$4,0),"")</f>
        <v>#REF!</v>
      </c>
      <c r="AD67" s="159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15E3944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57" t="e">
        <f>IF(ISNA(VLOOKUP($B68,#REF!,AA$4,0))=FALSE,VLOOKUP($B68,#REF!,AA$4,0),"")</f>
        <v>#REF!</v>
      </c>
      <c r="AB68" s="158" t="e">
        <f>IF(ISNA(VLOOKUP($B68,#REF!,AB$4,0))=FALSE,VLOOKUP($B68,#REF!,AB$4,0),"")</f>
        <v>#REF!</v>
      </c>
      <c r="AC68" s="158" t="e">
        <f>IF(ISNA(VLOOKUP($B68,#REF!,AC$4,0))=FALSE,VLOOKUP($B68,#REF!,AC$4,0),"")</f>
        <v>#REF!</v>
      </c>
      <c r="AD68" s="159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15E3945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60" t="e">
        <f>IF(ISNA(VLOOKUP($B69,#REF!,AA$4,0))=FALSE,VLOOKUP($B69,#REF!,AA$4,0),"")</f>
        <v>#REF!</v>
      </c>
      <c r="AB69" s="161" t="e">
        <f>IF(ISNA(VLOOKUP($B69,#REF!,AB$4,0))=FALSE,VLOOKUP($B69,#REF!,AB$4,0),"")</f>
        <v>#REF!</v>
      </c>
      <c r="AC69" s="161" t="e">
        <f>IF(ISNA(VLOOKUP($B69,#REF!,AC$4,0))=FALSE,VLOOKUP($B69,#REF!,AC$4,0),"")</f>
        <v>#REF!</v>
      </c>
      <c r="AD69" s="162" t="e">
        <f>IF(ISNA(VLOOKUP($B69,#REF!,AD$4,0))=FALSE,VLOOKUP($B69,#REF!,AD$4,0),"")</f>
        <v>#REF!</v>
      </c>
    </row>
    <row r="70" spans="1:30" s="1" customFormat="1">
      <c r="A70" s="1" t="s">
        <v>25</v>
      </c>
      <c r="S70" s="116" t="s">
        <v>30</v>
      </c>
      <c r="T70" s="116"/>
      <c r="U70" s="116"/>
      <c r="V70" s="116"/>
      <c r="W70" s="116"/>
      <c r="X70" s="116"/>
      <c r="Y70" s="116"/>
      <c r="Z70" s="116"/>
      <c r="AA70" s="116"/>
    </row>
    <row r="71" spans="1:30" s="1" customFormat="1">
      <c r="A71" s="28" t="s">
        <v>26</v>
      </c>
      <c r="B71" s="28"/>
      <c r="C71" s="28"/>
      <c r="K71" s="116" t="s">
        <v>22</v>
      </c>
      <c r="L71" s="116"/>
      <c r="M71" s="116"/>
      <c r="N71" s="116"/>
      <c r="O71" s="116"/>
      <c r="P71" s="116"/>
      <c r="Q71" s="116"/>
      <c r="R71" s="116"/>
      <c r="V71" s="116" t="s">
        <v>23</v>
      </c>
      <c r="W71" s="116"/>
      <c r="X71" s="116"/>
      <c r="Y71" s="116"/>
      <c r="Z71" s="116"/>
      <c r="AA71" s="116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16" t="s">
        <v>24</v>
      </c>
      <c r="L72" s="116"/>
      <c r="M72" s="116"/>
      <c r="N72" s="116"/>
      <c r="O72" s="116"/>
      <c r="P72" s="116"/>
      <c r="Q72" s="116"/>
      <c r="R72" s="116"/>
      <c r="S72" s="27"/>
      <c r="T72" s="27"/>
      <c r="U72" s="27"/>
      <c r="V72" s="116" t="s">
        <v>24</v>
      </c>
      <c r="W72" s="116"/>
      <c r="X72" s="116"/>
      <c r="Y72" s="116"/>
      <c r="Z72" s="116"/>
      <c r="AA72" s="116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29"/>
      <c r="AB78" s="130"/>
      <c r="AC78" s="130"/>
      <c r="AD78" s="131"/>
    </row>
    <row r="79" spans="1:30" s="1" customFormat="1" ht="19.5" hidden="1" customHeight="1">
      <c r="A79" s="23">
        <v>47</v>
      </c>
      <c r="B79" s="23" t="str">
        <f t="shared" si="1"/>
        <v>15E3947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17"/>
      <c r="AB79" s="118"/>
      <c r="AC79" s="118"/>
      <c r="AD79" s="119"/>
    </row>
    <row r="80" spans="1:30" s="1" customFormat="1" ht="19.5" hidden="1" customHeight="1">
      <c r="A80" s="23">
        <v>48</v>
      </c>
      <c r="B80" s="23" t="str">
        <f t="shared" si="1"/>
        <v>15E3948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17"/>
      <c r="AB80" s="118"/>
      <c r="AC80" s="118"/>
      <c r="AD80" s="119"/>
    </row>
    <row r="81" spans="1:30" s="1" customFormat="1" ht="19.5" hidden="1" customHeight="1">
      <c r="A81" s="23">
        <v>49</v>
      </c>
      <c r="B81" s="23" t="str">
        <f t="shared" si="1"/>
        <v>15E3949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17"/>
      <c r="AB81" s="118"/>
      <c r="AC81" s="118"/>
      <c r="AD81" s="119"/>
    </row>
    <row r="82" spans="1:30" s="1" customFormat="1" ht="19.5" hidden="1" customHeight="1">
      <c r="A82" s="23">
        <v>50</v>
      </c>
      <c r="B82" s="23" t="str">
        <f t="shared" si="1"/>
        <v>15E3950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17"/>
      <c r="AB82" s="118"/>
      <c r="AC82" s="118"/>
      <c r="AD82" s="119"/>
    </row>
    <row r="83" spans="1:30" s="1" customFormat="1" ht="19.5" hidden="1" customHeight="1">
      <c r="A83" s="23">
        <v>51</v>
      </c>
      <c r="B83" s="23" t="str">
        <f t="shared" si="1"/>
        <v>15E3951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17"/>
      <c r="AB83" s="118"/>
      <c r="AC83" s="118"/>
      <c r="AD83" s="119"/>
    </row>
    <row r="84" spans="1:30" s="1" customFormat="1" ht="19.5" hidden="1" customHeight="1">
      <c r="A84" s="23">
        <v>52</v>
      </c>
      <c r="B84" s="23" t="str">
        <f t="shared" si="1"/>
        <v>15E3952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17"/>
      <c r="AB84" s="118"/>
      <c r="AC84" s="118"/>
      <c r="AD84" s="119"/>
    </row>
    <row r="85" spans="1:30" s="1" customFormat="1" ht="19.5" hidden="1" customHeight="1">
      <c r="A85" s="23">
        <v>53</v>
      </c>
      <c r="B85" s="23" t="str">
        <f t="shared" si="1"/>
        <v>15E3953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17"/>
      <c r="AB85" s="118"/>
      <c r="AC85" s="118"/>
      <c r="AD85" s="119"/>
    </row>
    <row r="86" spans="1:30" s="1" customFormat="1" ht="19.5" hidden="1" customHeight="1">
      <c r="A86" s="23">
        <v>54</v>
      </c>
      <c r="B86" s="23" t="str">
        <f t="shared" si="1"/>
        <v>15E3954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17"/>
      <c r="AB86" s="118"/>
      <c r="AC86" s="118"/>
      <c r="AD86" s="119"/>
    </row>
    <row r="87" spans="1:30" s="1" customFormat="1" ht="19.5" hidden="1" customHeight="1">
      <c r="A87" s="23">
        <v>55</v>
      </c>
      <c r="B87" s="23" t="str">
        <f t="shared" si="1"/>
        <v>15E3955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17"/>
      <c r="AB87" s="118"/>
      <c r="AC87" s="118"/>
      <c r="AD87" s="119"/>
    </row>
    <row r="88" spans="1:30" s="1" customFormat="1" ht="19.5" hidden="1" customHeight="1">
      <c r="A88" s="23">
        <v>56</v>
      </c>
      <c r="B88" s="23" t="str">
        <f t="shared" si="1"/>
        <v>15E3956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17"/>
      <c r="AB88" s="118"/>
      <c r="AC88" s="118"/>
      <c r="AD88" s="119"/>
    </row>
    <row r="89" spans="1:30" s="1" customFormat="1" ht="19.5" hidden="1" customHeight="1">
      <c r="A89" s="23">
        <v>57</v>
      </c>
      <c r="B89" s="23" t="str">
        <f t="shared" si="1"/>
        <v>15E3957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17"/>
      <c r="AB89" s="118"/>
      <c r="AC89" s="118"/>
      <c r="AD89" s="119"/>
    </row>
    <row r="90" spans="1:30" s="1" customFormat="1" ht="19.5" hidden="1" customHeight="1">
      <c r="A90" s="23">
        <v>58</v>
      </c>
      <c r="B90" s="23" t="str">
        <f t="shared" si="1"/>
        <v>15E3958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17"/>
      <c r="AB90" s="118"/>
      <c r="AC90" s="118"/>
      <c r="AD90" s="119"/>
    </row>
    <row r="91" spans="1:30" s="1" customFormat="1" ht="19.5" hidden="1" customHeight="1">
      <c r="A91" s="23">
        <v>59</v>
      </c>
      <c r="B91" s="23" t="str">
        <f t="shared" si="1"/>
        <v>15E3959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17"/>
      <c r="AB91" s="118"/>
      <c r="AC91" s="118"/>
      <c r="AD91" s="119"/>
    </row>
    <row r="92" spans="1:30" s="1" customFormat="1" ht="19.5" hidden="1" customHeight="1">
      <c r="A92" s="33">
        <v>60</v>
      </c>
      <c r="B92" s="33" t="str">
        <f t="shared" si="1"/>
        <v>15E3960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26"/>
      <c r="AB92" s="127"/>
      <c r="AC92" s="127"/>
      <c r="AD92" s="128"/>
    </row>
    <row r="93" spans="1:30" s="1" customFormat="1" hidden="1">
      <c r="A93" s="1" t="s">
        <v>25</v>
      </c>
      <c r="S93" s="116" t="s">
        <v>30</v>
      </c>
      <c r="T93" s="116"/>
      <c r="U93" s="116"/>
      <c r="V93" s="116"/>
      <c r="W93" s="116"/>
      <c r="X93" s="116"/>
      <c r="Y93" s="116"/>
      <c r="Z93" s="116"/>
      <c r="AA93" s="116"/>
    </row>
    <row r="94" spans="1:30" s="1" customFormat="1" hidden="1">
      <c r="A94" s="28" t="s">
        <v>26</v>
      </c>
      <c r="B94" s="28"/>
      <c r="C94" s="28"/>
      <c r="K94" s="116" t="s">
        <v>22</v>
      </c>
      <c r="L94" s="116"/>
      <c r="M94" s="116"/>
      <c r="N94" s="116"/>
      <c r="O94" s="116"/>
      <c r="P94" s="116"/>
      <c r="Q94" s="116"/>
      <c r="R94" s="116"/>
      <c r="V94" s="116" t="s">
        <v>23</v>
      </c>
      <c r="W94" s="116"/>
      <c r="X94" s="116"/>
      <c r="Y94" s="116"/>
      <c r="Z94" s="116"/>
      <c r="AA94" s="116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16" t="s">
        <v>24</v>
      </c>
      <c r="L95" s="116"/>
      <c r="M95" s="116"/>
      <c r="N95" s="116"/>
      <c r="O95" s="116"/>
      <c r="P95" s="116"/>
      <c r="Q95" s="116"/>
      <c r="R95" s="116"/>
      <c r="S95" s="27"/>
      <c r="T95" s="27"/>
      <c r="U95" s="27"/>
      <c r="V95" s="116" t="s">
        <v>24</v>
      </c>
      <c r="W95" s="116"/>
      <c r="X95" s="116"/>
      <c r="Y95" s="116"/>
      <c r="Z95" s="116"/>
      <c r="AA95" s="116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3:AD83"/>
    <mergeCell ref="AA84:AD84"/>
    <mergeCell ref="AA85:AD85"/>
    <mergeCell ref="AA86:AD86"/>
    <mergeCell ref="AA87:AD87"/>
    <mergeCell ref="AA78:AD78"/>
    <mergeCell ref="AA79:AD79"/>
    <mergeCell ref="AA80:AD80"/>
    <mergeCell ref="AA81:AD81"/>
    <mergeCell ref="AA82:AD82"/>
    <mergeCell ref="S70:AA70"/>
    <mergeCell ref="K71:R71"/>
    <mergeCell ref="V71:AA71"/>
    <mergeCell ref="K72:R72"/>
    <mergeCell ref="V72:AA72"/>
    <mergeCell ref="AA65:AD65"/>
    <mergeCell ref="AA66:AD66"/>
    <mergeCell ref="AA67:AD67"/>
    <mergeCell ref="AA68:AD68"/>
    <mergeCell ref="AA69:AD69"/>
    <mergeCell ref="AA60:AD60"/>
    <mergeCell ref="AA61:AD61"/>
    <mergeCell ref="AA62:AD62"/>
    <mergeCell ref="AA63:AD63"/>
    <mergeCell ref="AA64:AD64"/>
    <mergeCell ref="AA55:AD55"/>
    <mergeCell ref="AA56:AD56"/>
    <mergeCell ref="AA57:AD57"/>
    <mergeCell ref="AA58:AD58"/>
    <mergeCell ref="AA59:AD59"/>
    <mergeCell ref="S47:AA47"/>
    <mergeCell ref="K48:R48"/>
    <mergeCell ref="V48:AA48"/>
    <mergeCell ref="K49:R49"/>
    <mergeCell ref="V49:AA49"/>
    <mergeCell ref="AA42:AD42"/>
    <mergeCell ref="AA43:AD43"/>
    <mergeCell ref="AA44:AD44"/>
    <mergeCell ref="AA45:AD45"/>
    <mergeCell ref="AA46:AD46"/>
    <mergeCell ref="AA37:AD37"/>
    <mergeCell ref="AA38:AD38"/>
    <mergeCell ref="AA39:AD39"/>
    <mergeCell ref="AA40:AD40"/>
    <mergeCell ref="AA41:AD41"/>
    <mergeCell ref="AA32:AD32"/>
    <mergeCell ref="AA33:AD33"/>
    <mergeCell ref="AA34:AD34"/>
    <mergeCell ref="AA35:AD35"/>
    <mergeCell ref="AA36:AD36"/>
    <mergeCell ref="AA23:AD23"/>
    <mergeCell ref="S24:AA24"/>
    <mergeCell ref="K25:R25"/>
    <mergeCell ref="V25:AA25"/>
    <mergeCell ref="K26:R26"/>
    <mergeCell ref="V26:AA26"/>
    <mergeCell ref="AA18:AD18"/>
    <mergeCell ref="AA19:AD19"/>
    <mergeCell ref="AA20:AD20"/>
    <mergeCell ref="AA21:AD21"/>
    <mergeCell ref="AA22:AD22"/>
    <mergeCell ref="AA13:AD13"/>
    <mergeCell ref="AA14:AD14"/>
    <mergeCell ref="AA15:AD15"/>
    <mergeCell ref="AA16:AD16"/>
    <mergeCell ref="AA17:AD17"/>
    <mergeCell ref="S7:V7"/>
    <mergeCell ref="AA9:AD9"/>
    <mergeCell ref="AA10:AD10"/>
    <mergeCell ref="AA11:AD11"/>
    <mergeCell ref="AA12:AD12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31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AF102"/>
  <sheetViews>
    <sheetView topLeftCell="A44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2" t="s">
        <v>5</v>
      </c>
      <c r="B1" s="132"/>
      <c r="C1" s="132"/>
      <c r="D1" s="132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32" t="s">
        <v>6</v>
      </c>
      <c r="B2" s="132"/>
      <c r="C2" s="132"/>
      <c r="D2" s="132"/>
      <c r="E2" s="20"/>
      <c r="F2" s="4" t="s">
        <v>7</v>
      </c>
      <c r="G2" s="37" t="s">
        <v>0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21" t="s">
        <v>3</v>
      </c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45" t="s">
        <v>2</v>
      </c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45"/>
      <c r="AD5" s="145"/>
      <c r="AF5" s="41"/>
    </row>
    <row r="6" spans="1:32" s="10" customFormat="1" ht="17.25" customHeight="1">
      <c r="A6" s="133" t="s">
        <v>4</v>
      </c>
      <c r="B6" s="9"/>
      <c r="C6" s="136" t="s">
        <v>8</v>
      </c>
      <c r="D6" s="142" t="s">
        <v>9</v>
      </c>
      <c r="E6" s="123" t="s">
        <v>10</v>
      </c>
      <c r="F6" s="139" t="s">
        <v>11</v>
      </c>
      <c r="G6" s="136" t="s">
        <v>12</v>
      </c>
      <c r="H6" s="139" t="s">
        <v>13</v>
      </c>
      <c r="I6" s="122" t="s">
        <v>14</v>
      </c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 t="s">
        <v>15</v>
      </c>
      <c r="Y6" s="122"/>
      <c r="Z6" s="122"/>
      <c r="AA6" s="148" t="s">
        <v>16</v>
      </c>
      <c r="AB6" s="149"/>
      <c r="AC6" s="149"/>
      <c r="AD6" s="150"/>
    </row>
    <row r="7" spans="1:32" s="10" customFormat="1" ht="63.75" customHeight="1">
      <c r="A7" s="134"/>
      <c r="B7" s="11"/>
      <c r="C7" s="137"/>
      <c r="D7" s="143"/>
      <c r="E7" s="124"/>
      <c r="F7" s="140"/>
      <c r="G7" s="137"/>
      <c r="H7" s="146"/>
      <c r="I7" s="12" t="s">
        <v>31</v>
      </c>
      <c r="J7" s="13" t="s">
        <v>34</v>
      </c>
      <c r="K7" s="120" t="s">
        <v>32</v>
      </c>
      <c r="L7" s="120"/>
      <c r="M7" s="120"/>
      <c r="N7" s="120"/>
      <c r="O7" s="120" t="s">
        <v>33</v>
      </c>
      <c r="P7" s="120"/>
      <c r="Q7" s="120"/>
      <c r="R7" s="120"/>
      <c r="S7" s="120" t="s">
        <v>35</v>
      </c>
      <c r="T7" s="120"/>
      <c r="U7" s="120"/>
      <c r="V7" s="120"/>
      <c r="W7" s="13" t="s">
        <v>36</v>
      </c>
      <c r="X7" s="13" t="s">
        <v>37</v>
      </c>
      <c r="Y7" s="13" t="s">
        <v>38</v>
      </c>
      <c r="Z7" s="13" t="s">
        <v>39</v>
      </c>
      <c r="AA7" s="151"/>
      <c r="AB7" s="152"/>
      <c r="AC7" s="152"/>
      <c r="AD7" s="153"/>
    </row>
    <row r="8" spans="1:32" s="17" customFormat="1" ht="21">
      <c r="A8" s="135"/>
      <c r="B8" s="14"/>
      <c r="C8" s="138"/>
      <c r="D8" s="144"/>
      <c r="E8" s="125"/>
      <c r="F8" s="141"/>
      <c r="G8" s="138"/>
      <c r="H8" s="147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54"/>
      <c r="AB8" s="155"/>
      <c r="AC8" s="155"/>
      <c r="AD8" s="156"/>
    </row>
    <row r="9" spans="1:32" s="1" customFormat="1" ht="19.5" customHeight="1">
      <c r="A9" s="23">
        <v>1</v>
      </c>
      <c r="B9" s="23" t="str">
        <f>$G$2&amp;TEXT(A9,"00")</f>
        <v>15I1301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63" t="e">
        <f>IF(ISNA(VLOOKUP($B9,#REF!,AA$4,0))=FALSE,VLOOKUP($B9,#REF!,AA$4,0),"")</f>
        <v>#REF!</v>
      </c>
      <c r="AB9" s="164" t="e">
        <f>IF(ISNA(VLOOKUP($B9,#REF!,AB$4,0))=FALSE,VLOOKUP($B9,#REF!,AB$4,0),"")</f>
        <v>#REF!</v>
      </c>
      <c r="AC9" s="164" t="e">
        <f>IF(ISNA(VLOOKUP($B9,#REF!,AC$4,0))=FALSE,VLOOKUP($B9,#REF!,AC$4,0),"")</f>
        <v>#REF!</v>
      </c>
      <c r="AD9" s="165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15I1302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15I1303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15I1304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15I1305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15I1306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15I1307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15I1308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15I1309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15I1310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15I1311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15I1312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15I1313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15I1314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15I1315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60" t="e">
        <f>IF(ISNA(VLOOKUP($B23,#REF!,AA$4,0))=FALSE,VLOOKUP($B23,#REF!,AA$4,0),"")</f>
        <v>#REF!</v>
      </c>
      <c r="AB23" s="161" t="e">
        <f>IF(ISNA(VLOOKUP($B23,#REF!,AB$4,0))=FALSE,VLOOKUP($B23,#REF!,AB$4,0),"")</f>
        <v>#REF!</v>
      </c>
      <c r="AC23" s="161" t="e">
        <f>IF(ISNA(VLOOKUP($B23,#REF!,AC$4,0))=FALSE,VLOOKUP($B23,#REF!,AC$4,0),"")</f>
        <v>#REF!</v>
      </c>
      <c r="AD23" s="162" t="e">
        <f>IF(ISNA(VLOOKUP($B23,#REF!,AD$4,0))=FALSE,VLOOKUP($B23,#REF!,AD$4,0),"")</f>
        <v>#REF!</v>
      </c>
    </row>
    <row r="24" spans="1:30" s="1" customFormat="1">
      <c r="A24" s="1" t="s">
        <v>25</v>
      </c>
      <c r="S24" s="116" t="s">
        <v>30</v>
      </c>
      <c r="T24" s="116"/>
      <c r="U24" s="116"/>
      <c r="V24" s="116"/>
      <c r="W24" s="116"/>
      <c r="X24" s="116"/>
      <c r="Y24" s="116"/>
      <c r="Z24" s="116"/>
      <c r="AA24" s="116"/>
    </row>
    <row r="25" spans="1:30" s="1" customFormat="1">
      <c r="A25" s="28" t="s">
        <v>26</v>
      </c>
      <c r="B25" s="28"/>
      <c r="C25" s="28"/>
      <c r="K25" s="116" t="s">
        <v>22</v>
      </c>
      <c r="L25" s="116"/>
      <c r="M25" s="116"/>
      <c r="N25" s="116"/>
      <c r="O25" s="116"/>
      <c r="P25" s="116"/>
      <c r="Q25" s="116"/>
      <c r="R25" s="116"/>
      <c r="V25" s="116" t="s">
        <v>23</v>
      </c>
      <c r="W25" s="116"/>
      <c r="X25" s="116"/>
      <c r="Y25" s="116"/>
      <c r="Z25" s="116"/>
      <c r="AA25" s="116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16" t="s">
        <v>24</v>
      </c>
      <c r="L26" s="116"/>
      <c r="M26" s="116"/>
      <c r="N26" s="116"/>
      <c r="O26" s="116"/>
      <c r="P26" s="116"/>
      <c r="Q26" s="116"/>
      <c r="R26" s="116"/>
      <c r="S26" s="27"/>
      <c r="T26" s="27"/>
      <c r="U26" s="27"/>
      <c r="V26" s="116" t="s">
        <v>24</v>
      </c>
      <c r="W26" s="116"/>
      <c r="X26" s="116"/>
      <c r="Y26" s="116"/>
      <c r="Z26" s="116"/>
      <c r="AA26" s="116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15I1316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63" t="e">
        <f>IF(ISNA(VLOOKUP($B32,#REF!,AA$4,0))=FALSE,VLOOKUP($B32,#REF!,AA$4,0),"")</f>
        <v>#REF!</v>
      </c>
      <c r="AB32" s="164" t="e">
        <f>IF(ISNA(VLOOKUP($B32,#REF!,AB$4,0))=FALSE,VLOOKUP($B32,#REF!,AB$4,0),"")</f>
        <v>#REF!</v>
      </c>
      <c r="AC32" s="164" t="e">
        <f>IF(ISNA(VLOOKUP($B32,#REF!,AC$4,0))=FALSE,VLOOKUP($B32,#REF!,AC$4,0),"")</f>
        <v>#REF!</v>
      </c>
      <c r="AD32" s="165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15I1317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15I1318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15I1319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15I1320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15I1321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15I1322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15I1323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15I1324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15I1325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15I1326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15I1327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15I1328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15I1329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15I1330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60" t="e">
        <f>IF(ISNA(VLOOKUP($B46,#REF!,AA$4,0))=FALSE,VLOOKUP($B46,#REF!,AA$4,0),"")</f>
        <v>#REF!</v>
      </c>
      <c r="AB46" s="161" t="e">
        <f>IF(ISNA(VLOOKUP($B46,#REF!,AB$4,0))=FALSE,VLOOKUP($B46,#REF!,AB$4,0),"")</f>
        <v>#REF!</v>
      </c>
      <c r="AC46" s="161" t="e">
        <f>IF(ISNA(VLOOKUP($B46,#REF!,AC$4,0))=FALSE,VLOOKUP($B46,#REF!,AC$4,0),"")</f>
        <v>#REF!</v>
      </c>
      <c r="AD46" s="162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16" t="s">
        <v>30</v>
      </c>
      <c r="T47" s="116"/>
      <c r="U47" s="116"/>
      <c r="V47" s="116"/>
      <c r="W47" s="116"/>
      <c r="X47" s="116"/>
      <c r="Y47" s="116"/>
      <c r="Z47" s="116"/>
      <c r="AA47" s="116"/>
    </row>
    <row r="48" spans="1:30" s="1" customFormat="1">
      <c r="A48" s="28" t="s">
        <v>26</v>
      </c>
      <c r="B48" s="28"/>
      <c r="C48" s="28"/>
      <c r="K48" s="116" t="s">
        <v>22</v>
      </c>
      <c r="L48" s="116"/>
      <c r="M48" s="116"/>
      <c r="N48" s="116"/>
      <c r="O48" s="116"/>
      <c r="P48" s="116"/>
      <c r="Q48" s="116"/>
      <c r="R48" s="116"/>
      <c r="V48" s="116" t="s">
        <v>23</v>
      </c>
      <c r="W48" s="116"/>
      <c r="X48" s="116"/>
      <c r="Y48" s="116"/>
      <c r="Z48" s="116"/>
      <c r="AA48" s="116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16" t="s">
        <v>24</v>
      </c>
      <c r="L49" s="116"/>
      <c r="M49" s="116"/>
      <c r="N49" s="116"/>
      <c r="O49" s="116"/>
      <c r="P49" s="116"/>
      <c r="Q49" s="116"/>
      <c r="R49" s="116"/>
      <c r="S49" s="27"/>
      <c r="T49" s="27"/>
      <c r="U49" s="27"/>
      <c r="V49" s="116" t="s">
        <v>24</v>
      </c>
      <c r="W49" s="116"/>
      <c r="X49" s="116"/>
      <c r="Y49" s="116"/>
      <c r="Z49" s="116"/>
      <c r="AA49" s="116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15I1331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63" t="e">
        <f>IF(ISNA(VLOOKUP($B55,#REF!,AA$4,0))=FALSE,VLOOKUP($B55,#REF!,AA$4,0),"")</f>
        <v>#REF!</v>
      </c>
      <c r="AB55" s="164" t="e">
        <f>IF(ISNA(VLOOKUP($B55,#REF!,AB$4,0))=FALSE,VLOOKUP($B55,#REF!,AB$4,0),"")</f>
        <v>#REF!</v>
      </c>
      <c r="AC55" s="164" t="e">
        <f>IF(ISNA(VLOOKUP($B55,#REF!,AC$4,0))=FALSE,VLOOKUP($B55,#REF!,AC$4,0),"")</f>
        <v>#REF!</v>
      </c>
      <c r="AD55" s="165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15I1332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57" t="e">
        <f>IF(ISNA(VLOOKUP($B56,#REF!,AA$4,0))=FALSE,VLOOKUP($B56,#REF!,AA$4,0),"")</f>
        <v>#REF!</v>
      </c>
      <c r="AB56" s="158" t="e">
        <f>IF(ISNA(VLOOKUP($B56,#REF!,AB$4,0))=FALSE,VLOOKUP($B56,#REF!,AB$4,0),"")</f>
        <v>#REF!</v>
      </c>
      <c r="AC56" s="158" t="e">
        <f>IF(ISNA(VLOOKUP($B56,#REF!,AC$4,0))=FALSE,VLOOKUP($B56,#REF!,AC$4,0),"")</f>
        <v>#REF!</v>
      </c>
      <c r="AD56" s="159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15I1333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57" t="e">
        <f>IF(ISNA(VLOOKUP($B57,#REF!,AA$4,0))=FALSE,VLOOKUP($B57,#REF!,AA$4,0),"")</f>
        <v>#REF!</v>
      </c>
      <c r="AB57" s="158" t="e">
        <f>IF(ISNA(VLOOKUP($B57,#REF!,AB$4,0))=FALSE,VLOOKUP($B57,#REF!,AB$4,0),"")</f>
        <v>#REF!</v>
      </c>
      <c r="AC57" s="158" t="e">
        <f>IF(ISNA(VLOOKUP($B57,#REF!,AC$4,0))=FALSE,VLOOKUP($B57,#REF!,AC$4,0),"")</f>
        <v>#REF!</v>
      </c>
      <c r="AD57" s="159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15I1334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57" t="e">
        <f>IF(ISNA(VLOOKUP($B58,#REF!,AA$4,0))=FALSE,VLOOKUP($B58,#REF!,AA$4,0),"")</f>
        <v>#REF!</v>
      </c>
      <c r="AB58" s="158" t="e">
        <f>IF(ISNA(VLOOKUP($B58,#REF!,AB$4,0))=FALSE,VLOOKUP($B58,#REF!,AB$4,0),"")</f>
        <v>#REF!</v>
      </c>
      <c r="AC58" s="158" t="e">
        <f>IF(ISNA(VLOOKUP($B58,#REF!,AC$4,0))=FALSE,VLOOKUP($B58,#REF!,AC$4,0),"")</f>
        <v>#REF!</v>
      </c>
      <c r="AD58" s="159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15I1335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57" t="e">
        <f>IF(ISNA(VLOOKUP($B59,#REF!,AA$4,0))=FALSE,VLOOKUP($B59,#REF!,AA$4,0),"")</f>
        <v>#REF!</v>
      </c>
      <c r="AB59" s="158" t="e">
        <f>IF(ISNA(VLOOKUP($B59,#REF!,AB$4,0))=FALSE,VLOOKUP($B59,#REF!,AB$4,0),"")</f>
        <v>#REF!</v>
      </c>
      <c r="AC59" s="158" t="e">
        <f>IF(ISNA(VLOOKUP($B59,#REF!,AC$4,0))=FALSE,VLOOKUP($B59,#REF!,AC$4,0),"")</f>
        <v>#REF!</v>
      </c>
      <c r="AD59" s="159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15I1336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57" t="e">
        <f>IF(ISNA(VLOOKUP($B60,#REF!,AA$4,0))=FALSE,VLOOKUP($B60,#REF!,AA$4,0),"")</f>
        <v>#REF!</v>
      </c>
      <c r="AB60" s="158" t="e">
        <f>IF(ISNA(VLOOKUP($B60,#REF!,AB$4,0))=FALSE,VLOOKUP($B60,#REF!,AB$4,0),"")</f>
        <v>#REF!</v>
      </c>
      <c r="AC60" s="158" t="e">
        <f>IF(ISNA(VLOOKUP($B60,#REF!,AC$4,0))=FALSE,VLOOKUP($B60,#REF!,AC$4,0),"")</f>
        <v>#REF!</v>
      </c>
      <c r="AD60" s="159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15I1337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57" t="e">
        <f>IF(ISNA(VLOOKUP($B61,#REF!,AA$4,0))=FALSE,VLOOKUP($B61,#REF!,AA$4,0),"")</f>
        <v>#REF!</v>
      </c>
      <c r="AB61" s="158" t="e">
        <f>IF(ISNA(VLOOKUP($B61,#REF!,AB$4,0))=FALSE,VLOOKUP($B61,#REF!,AB$4,0),"")</f>
        <v>#REF!</v>
      </c>
      <c r="AC61" s="158" t="e">
        <f>IF(ISNA(VLOOKUP($B61,#REF!,AC$4,0))=FALSE,VLOOKUP($B61,#REF!,AC$4,0),"")</f>
        <v>#REF!</v>
      </c>
      <c r="AD61" s="159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15I1338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57" t="e">
        <f>IF(ISNA(VLOOKUP($B62,#REF!,AA$4,0))=FALSE,VLOOKUP($B62,#REF!,AA$4,0),"")</f>
        <v>#REF!</v>
      </c>
      <c r="AB62" s="158" t="e">
        <f>IF(ISNA(VLOOKUP($B62,#REF!,AB$4,0))=FALSE,VLOOKUP($B62,#REF!,AB$4,0),"")</f>
        <v>#REF!</v>
      </c>
      <c r="AC62" s="158" t="e">
        <f>IF(ISNA(VLOOKUP($B62,#REF!,AC$4,0))=FALSE,VLOOKUP($B62,#REF!,AC$4,0),"")</f>
        <v>#REF!</v>
      </c>
      <c r="AD62" s="159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15I1339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57" t="e">
        <f>IF(ISNA(VLOOKUP($B63,#REF!,AA$4,0))=FALSE,VLOOKUP($B63,#REF!,AA$4,0),"")</f>
        <v>#REF!</v>
      </c>
      <c r="AB63" s="158" t="e">
        <f>IF(ISNA(VLOOKUP($B63,#REF!,AB$4,0))=FALSE,VLOOKUP($B63,#REF!,AB$4,0),"")</f>
        <v>#REF!</v>
      </c>
      <c r="AC63" s="158" t="e">
        <f>IF(ISNA(VLOOKUP($B63,#REF!,AC$4,0))=FALSE,VLOOKUP($B63,#REF!,AC$4,0),"")</f>
        <v>#REF!</v>
      </c>
      <c r="AD63" s="159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15I1340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57" t="e">
        <f>IF(ISNA(VLOOKUP($B64,#REF!,AA$4,0))=FALSE,VLOOKUP($B64,#REF!,AA$4,0),"")</f>
        <v>#REF!</v>
      </c>
      <c r="AB64" s="158" t="e">
        <f>IF(ISNA(VLOOKUP($B64,#REF!,AB$4,0))=FALSE,VLOOKUP($B64,#REF!,AB$4,0),"")</f>
        <v>#REF!</v>
      </c>
      <c r="AC64" s="158" t="e">
        <f>IF(ISNA(VLOOKUP($B64,#REF!,AC$4,0))=FALSE,VLOOKUP($B64,#REF!,AC$4,0),"")</f>
        <v>#REF!</v>
      </c>
      <c r="AD64" s="159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15I1341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57" t="e">
        <f>IF(ISNA(VLOOKUP($B65,#REF!,AA$4,0))=FALSE,VLOOKUP($B65,#REF!,AA$4,0),"")</f>
        <v>#REF!</v>
      </c>
      <c r="AB65" s="158" t="e">
        <f>IF(ISNA(VLOOKUP($B65,#REF!,AB$4,0))=FALSE,VLOOKUP($B65,#REF!,AB$4,0),"")</f>
        <v>#REF!</v>
      </c>
      <c r="AC65" s="158" t="e">
        <f>IF(ISNA(VLOOKUP($B65,#REF!,AC$4,0))=FALSE,VLOOKUP($B65,#REF!,AC$4,0),"")</f>
        <v>#REF!</v>
      </c>
      <c r="AD65" s="159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15I1342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57" t="e">
        <f>IF(ISNA(VLOOKUP($B66,#REF!,AA$4,0))=FALSE,VLOOKUP($B66,#REF!,AA$4,0),"")</f>
        <v>#REF!</v>
      </c>
      <c r="AB66" s="158" t="e">
        <f>IF(ISNA(VLOOKUP($B66,#REF!,AB$4,0))=FALSE,VLOOKUP($B66,#REF!,AB$4,0),"")</f>
        <v>#REF!</v>
      </c>
      <c r="AC66" s="158" t="e">
        <f>IF(ISNA(VLOOKUP($B66,#REF!,AC$4,0))=FALSE,VLOOKUP($B66,#REF!,AC$4,0),"")</f>
        <v>#REF!</v>
      </c>
      <c r="AD66" s="159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15I1343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57" t="e">
        <f>IF(ISNA(VLOOKUP($B67,#REF!,AA$4,0))=FALSE,VLOOKUP($B67,#REF!,AA$4,0),"")</f>
        <v>#REF!</v>
      </c>
      <c r="AB67" s="158" t="e">
        <f>IF(ISNA(VLOOKUP($B67,#REF!,AB$4,0))=FALSE,VLOOKUP($B67,#REF!,AB$4,0),"")</f>
        <v>#REF!</v>
      </c>
      <c r="AC67" s="158" t="e">
        <f>IF(ISNA(VLOOKUP($B67,#REF!,AC$4,0))=FALSE,VLOOKUP($B67,#REF!,AC$4,0),"")</f>
        <v>#REF!</v>
      </c>
      <c r="AD67" s="159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15I1344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57" t="e">
        <f>IF(ISNA(VLOOKUP($B68,#REF!,AA$4,0))=FALSE,VLOOKUP($B68,#REF!,AA$4,0),"")</f>
        <v>#REF!</v>
      </c>
      <c r="AB68" s="158" t="e">
        <f>IF(ISNA(VLOOKUP($B68,#REF!,AB$4,0))=FALSE,VLOOKUP($B68,#REF!,AB$4,0),"")</f>
        <v>#REF!</v>
      </c>
      <c r="AC68" s="158" t="e">
        <f>IF(ISNA(VLOOKUP($B68,#REF!,AC$4,0))=FALSE,VLOOKUP($B68,#REF!,AC$4,0),"")</f>
        <v>#REF!</v>
      </c>
      <c r="AD68" s="159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15I1345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60" t="e">
        <f>IF(ISNA(VLOOKUP($B69,#REF!,AA$4,0))=FALSE,VLOOKUP($B69,#REF!,AA$4,0),"")</f>
        <v>#REF!</v>
      </c>
      <c r="AB69" s="161" t="e">
        <f>IF(ISNA(VLOOKUP($B69,#REF!,AB$4,0))=FALSE,VLOOKUP($B69,#REF!,AB$4,0),"")</f>
        <v>#REF!</v>
      </c>
      <c r="AC69" s="161" t="e">
        <f>IF(ISNA(VLOOKUP($B69,#REF!,AC$4,0))=FALSE,VLOOKUP($B69,#REF!,AC$4,0),"")</f>
        <v>#REF!</v>
      </c>
      <c r="AD69" s="162" t="e">
        <f>IF(ISNA(VLOOKUP($B69,#REF!,AD$4,0))=FALSE,VLOOKUP($B69,#REF!,AD$4,0),"")</f>
        <v>#REF!</v>
      </c>
    </row>
    <row r="70" spans="1:30" s="1" customFormat="1">
      <c r="A70" s="1" t="s">
        <v>25</v>
      </c>
      <c r="S70" s="116" t="s">
        <v>30</v>
      </c>
      <c r="T70" s="116"/>
      <c r="U70" s="116"/>
      <c r="V70" s="116"/>
      <c r="W70" s="116"/>
      <c r="X70" s="116"/>
      <c r="Y70" s="116"/>
      <c r="Z70" s="116"/>
      <c r="AA70" s="116"/>
    </row>
    <row r="71" spans="1:30" s="1" customFormat="1">
      <c r="A71" s="28" t="s">
        <v>26</v>
      </c>
      <c r="B71" s="28"/>
      <c r="C71" s="28"/>
      <c r="K71" s="116" t="s">
        <v>22</v>
      </c>
      <c r="L71" s="116"/>
      <c r="M71" s="116"/>
      <c r="N71" s="116"/>
      <c r="O71" s="116"/>
      <c r="P71" s="116"/>
      <c r="Q71" s="116"/>
      <c r="R71" s="116"/>
      <c r="V71" s="116" t="s">
        <v>23</v>
      </c>
      <c r="W71" s="116"/>
      <c r="X71" s="116"/>
      <c r="Y71" s="116"/>
      <c r="Z71" s="116"/>
      <c r="AA71" s="116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16" t="s">
        <v>24</v>
      </c>
      <c r="L72" s="116"/>
      <c r="M72" s="116"/>
      <c r="N72" s="116"/>
      <c r="O72" s="116"/>
      <c r="P72" s="116"/>
      <c r="Q72" s="116"/>
      <c r="R72" s="116"/>
      <c r="S72" s="27"/>
      <c r="T72" s="27"/>
      <c r="U72" s="27"/>
      <c r="V72" s="116" t="s">
        <v>24</v>
      </c>
      <c r="W72" s="116"/>
      <c r="X72" s="116"/>
      <c r="Y72" s="116"/>
      <c r="Z72" s="116"/>
      <c r="AA72" s="116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ref="B78:B92" si="1">$G$2&amp;TEXT(A78,"00")</f>
        <v>15I1346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63" t="e">
        <f>IF(ISNA(VLOOKUP($B78,#REF!,AA$4,0))=FALSE,VLOOKUP($B78,#REF!,AA$4,0),"")</f>
        <v>#REF!</v>
      </c>
      <c r="AB78" s="164" t="e">
        <f>IF(ISNA(VLOOKUP($B78,#REF!,AB$4,0))=FALSE,VLOOKUP($B78,#REF!,AB$4,0),"")</f>
        <v>#REF!</v>
      </c>
      <c r="AC78" s="164" t="e">
        <f>IF(ISNA(VLOOKUP($B78,#REF!,AC$4,0))=FALSE,VLOOKUP($B78,#REF!,AC$4,0),"")</f>
        <v>#REF!</v>
      </c>
      <c r="AD78" s="165" t="e">
        <f>IF(ISNA(VLOOKUP($B78,#REF!,AD$4,0))=FALSE,VLOOKUP($B78,#REF!,AD$4,0),"")</f>
        <v>#REF!</v>
      </c>
    </row>
    <row r="79" spans="1:30" s="1" customFormat="1" ht="19.5" customHeight="1">
      <c r="A79" s="23">
        <v>47</v>
      </c>
      <c r="B79" s="23" t="str">
        <f t="shared" si="1"/>
        <v>15I1347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57" t="e">
        <f>IF(ISNA(VLOOKUP($B79,#REF!,AA$4,0))=FALSE,VLOOKUP($B79,#REF!,AA$4,0),"")</f>
        <v>#REF!</v>
      </c>
      <c r="AB79" s="158" t="e">
        <f>IF(ISNA(VLOOKUP($B79,#REF!,AB$4,0))=FALSE,VLOOKUP($B79,#REF!,AB$4,0),"")</f>
        <v>#REF!</v>
      </c>
      <c r="AC79" s="158" t="e">
        <f>IF(ISNA(VLOOKUP($B79,#REF!,AC$4,0))=FALSE,VLOOKUP($B79,#REF!,AC$4,0),"")</f>
        <v>#REF!</v>
      </c>
      <c r="AD79" s="159" t="e">
        <f>IF(ISNA(VLOOKUP($B79,#REF!,AD$4,0))=FALSE,VLOOKUP($B79,#REF!,AD$4,0),"")</f>
        <v>#REF!</v>
      </c>
    </row>
    <row r="80" spans="1:30" s="1" customFormat="1" ht="19.5" customHeight="1">
      <c r="A80" s="23">
        <v>48</v>
      </c>
      <c r="B80" s="23" t="str">
        <f t="shared" si="1"/>
        <v>15I1348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57" t="e">
        <f>IF(ISNA(VLOOKUP($B80,#REF!,AA$4,0))=FALSE,VLOOKUP($B80,#REF!,AA$4,0),"")</f>
        <v>#REF!</v>
      </c>
      <c r="AB80" s="158" t="e">
        <f>IF(ISNA(VLOOKUP($B80,#REF!,AB$4,0))=FALSE,VLOOKUP($B80,#REF!,AB$4,0),"")</f>
        <v>#REF!</v>
      </c>
      <c r="AC80" s="158" t="e">
        <f>IF(ISNA(VLOOKUP($B80,#REF!,AC$4,0))=FALSE,VLOOKUP($B80,#REF!,AC$4,0),"")</f>
        <v>#REF!</v>
      </c>
      <c r="AD80" s="159" t="e">
        <f>IF(ISNA(VLOOKUP($B80,#REF!,AD$4,0))=FALSE,VLOOKUP($B80,#REF!,AD$4,0),"")</f>
        <v>#REF!</v>
      </c>
    </row>
    <row r="81" spans="1:30" s="1" customFormat="1" ht="19.5" customHeight="1">
      <c r="A81" s="23">
        <v>49</v>
      </c>
      <c r="B81" s="23" t="str">
        <f t="shared" si="1"/>
        <v>15I1349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57" t="e">
        <f>IF(ISNA(VLOOKUP($B81,#REF!,AA$4,0))=FALSE,VLOOKUP($B81,#REF!,AA$4,0),"")</f>
        <v>#REF!</v>
      </c>
      <c r="AB81" s="158" t="e">
        <f>IF(ISNA(VLOOKUP($B81,#REF!,AB$4,0))=FALSE,VLOOKUP($B81,#REF!,AB$4,0),"")</f>
        <v>#REF!</v>
      </c>
      <c r="AC81" s="158" t="e">
        <f>IF(ISNA(VLOOKUP($B81,#REF!,AC$4,0))=FALSE,VLOOKUP($B81,#REF!,AC$4,0),"")</f>
        <v>#REF!</v>
      </c>
      <c r="AD81" s="159" t="e">
        <f>IF(ISNA(VLOOKUP($B81,#REF!,AD$4,0))=FALSE,VLOOKUP($B81,#REF!,AD$4,0),"")</f>
        <v>#REF!</v>
      </c>
    </row>
    <row r="82" spans="1:30" s="1" customFormat="1" ht="19.5" customHeight="1">
      <c r="A82" s="23">
        <v>50</v>
      </c>
      <c r="B82" s="23" t="str">
        <f t="shared" si="1"/>
        <v>15I1350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57" t="e">
        <f>IF(ISNA(VLOOKUP($B82,#REF!,AA$4,0))=FALSE,VLOOKUP($B82,#REF!,AA$4,0),"")</f>
        <v>#REF!</v>
      </c>
      <c r="AB82" s="158" t="e">
        <f>IF(ISNA(VLOOKUP($B82,#REF!,AB$4,0))=FALSE,VLOOKUP($B82,#REF!,AB$4,0),"")</f>
        <v>#REF!</v>
      </c>
      <c r="AC82" s="158" t="e">
        <f>IF(ISNA(VLOOKUP($B82,#REF!,AC$4,0))=FALSE,VLOOKUP($B82,#REF!,AC$4,0),"")</f>
        <v>#REF!</v>
      </c>
      <c r="AD82" s="159" t="e">
        <f>IF(ISNA(VLOOKUP($B82,#REF!,AD$4,0))=FALSE,VLOOKUP($B82,#REF!,AD$4,0),"")</f>
        <v>#REF!</v>
      </c>
    </row>
    <row r="83" spans="1:30" s="1" customFormat="1" ht="19.5" customHeight="1">
      <c r="A83" s="23">
        <v>51</v>
      </c>
      <c r="B83" s="23" t="str">
        <f t="shared" si="1"/>
        <v>15I1351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57" t="e">
        <f>IF(ISNA(VLOOKUP($B83,#REF!,AA$4,0))=FALSE,VLOOKUP($B83,#REF!,AA$4,0),"")</f>
        <v>#REF!</v>
      </c>
      <c r="AB83" s="158" t="e">
        <f>IF(ISNA(VLOOKUP($B83,#REF!,AB$4,0))=FALSE,VLOOKUP($B83,#REF!,AB$4,0),"")</f>
        <v>#REF!</v>
      </c>
      <c r="AC83" s="158" t="e">
        <f>IF(ISNA(VLOOKUP($B83,#REF!,AC$4,0))=FALSE,VLOOKUP($B83,#REF!,AC$4,0),"")</f>
        <v>#REF!</v>
      </c>
      <c r="AD83" s="159" t="e">
        <f>IF(ISNA(VLOOKUP($B83,#REF!,AD$4,0))=FALSE,VLOOKUP($B83,#REF!,AD$4,0),"")</f>
        <v>#REF!</v>
      </c>
    </row>
    <row r="84" spans="1:30" s="1" customFormat="1" ht="19.5" customHeight="1">
      <c r="A84" s="23">
        <v>52</v>
      </c>
      <c r="B84" s="23" t="str">
        <f t="shared" si="1"/>
        <v>15I1352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57" t="e">
        <f>IF(ISNA(VLOOKUP($B84,#REF!,AA$4,0))=FALSE,VLOOKUP($B84,#REF!,AA$4,0),"")</f>
        <v>#REF!</v>
      </c>
      <c r="AB84" s="158" t="e">
        <f>IF(ISNA(VLOOKUP($B84,#REF!,AB$4,0))=FALSE,VLOOKUP($B84,#REF!,AB$4,0),"")</f>
        <v>#REF!</v>
      </c>
      <c r="AC84" s="158" t="e">
        <f>IF(ISNA(VLOOKUP($B84,#REF!,AC$4,0))=FALSE,VLOOKUP($B84,#REF!,AC$4,0),"")</f>
        <v>#REF!</v>
      </c>
      <c r="AD84" s="159" t="e">
        <f>IF(ISNA(VLOOKUP($B84,#REF!,AD$4,0))=FALSE,VLOOKUP($B84,#REF!,AD$4,0),"")</f>
        <v>#REF!</v>
      </c>
    </row>
    <row r="85" spans="1:30" s="1" customFormat="1" ht="19.5" customHeight="1">
      <c r="A85" s="23">
        <v>53</v>
      </c>
      <c r="B85" s="23" t="str">
        <f t="shared" si="1"/>
        <v>15I1353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57" t="e">
        <f>IF(ISNA(VLOOKUP($B85,#REF!,AA$4,0))=FALSE,VLOOKUP($B85,#REF!,AA$4,0),"")</f>
        <v>#REF!</v>
      </c>
      <c r="AB85" s="158" t="e">
        <f>IF(ISNA(VLOOKUP($B85,#REF!,AB$4,0))=FALSE,VLOOKUP($B85,#REF!,AB$4,0),"")</f>
        <v>#REF!</v>
      </c>
      <c r="AC85" s="158" t="e">
        <f>IF(ISNA(VLOOKUP($B85,#REF!,AC$4,0))=FALSE,VLOOKUP($B85,#REF!,AC$4,0),"")</f>
        <v>#REF!</v>
      </c>
      <c r="AD85" s="159" t="e">
        <f>IF(ISNA(VLOOKUP($B85,#REF!,AD$4,0))=FALSE,VLOOKUP($B85,#REF!,AD$4,0),"")</f>
        <v>#REF!</v>
      </c>
    </row>
    <row r="86" spans="1:30" s="1" customFormat="1" ht="19.5" customHeight="1">
      <c r="A86" s="23">
        <v>54</v>
      </c>
      <c r="B86" s="23" t="str">
        <f t="shared" si="1"/>
        <v>15I1354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57" t="e">
        <f>IF(ISNA(VLOOKUP($B86,#REF!,AA$4,0))=FALSE,VLOOKUP($B86,#REF!,AA$4,0),"")</f>
        <v>#REF!</v>
      </c>
      <c r="AB86" s="158" t="e">
        <f>IF(ISNA(VLOOKUP($B86,#REF!,AB$4,0))=FALSE,VLOOKUP($B86,#REF!,AB$4,0),"")</f>
        <v>#REF!</v>
      </c>
      <c r="AC86" s="158" t="e">
        <f>IF(ISNA(VLOOKUP($B86,#REF!,AC$4,0))=FALSE,VLOOKUP($B86,#REF!,AC$4,0),"")</f>
        <v>#REF!</v>
      </c>
      <c r="AD86" s="159" t="e">
        <f>IF(ISNA(VLOOKUP($B86,#REF!,AD$4,0))=FALSE,VLOOKUP($B86,#REF!,AD$4,0),"")</f>
        <v>#REF!</v>
      </c>
    </row>
    <row r="87" spans="1:30" s="1" customFormat="1" ht="19.5" customHeight="1">
      <c r="A87" s="23">
        <v>55</v>
      </c>
      <c r="B87" s="23" t="str">
        <f t="shared" si="1"/>
        <v>15I1355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57" t="e">
        <f>IF(ISNA(VLOOKUP($B87,#REF!,AA$4,0))=FALSE,VLOOKUP($B87,#REF!,AA$4,0),"")</f>
        <v>#REF!</v>
      </c>
      <c r="AB87" s="158" t="e">
        <f>IF(ISNA(VLOOKUP($B87,#REF!,AB$4,0))=FALSE,VLOOKUP($B87,#REF!,AB$4,0),"")</f>
        <v>#REF!</v>
      </c>
      <c r="AC87" s="158" t="e">
        <f>IF(ISNA(VLOOKUP($B87,#REF!,AC$4,0))=FALSE,VLOOKUP($B87,#REF!,AC$4,0),"")</f>
        <v>#REF!</v>
      </c>
      <c r="AD87" s="159" t="e">
        <f>IF(ISNA(VLOOKUP($B87,#REF!,AD$4,0))=FALSE,VLOOKUP($B87,#REF!,AD$4,0),"")</f>
        <v>#REF!</v>
      </c>
    </row>
    <row r="88" spans="1:30" s="1" customFormat="1" ht="19.5" customHeight="1">
      <c r="A88" s="23">
        <v>56</v>
      </c>
      <c r="B88" s="23" t="str">
        <f t="shared" si="1"/>
        <v>15I1356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57" t="e">
        <f>IF(ISNA(VLOOKUP($B88,#REF!,AA$4,0))=FALSE,VLOOKUP($B88,#REF!,AA$4,0),"")</f>
        <v>#REF!</v>
      </c>
      <c r="AB88" s="158" t="e">
        <f>IF(ISNA(VLOOKUP($B88,#REF!,AB$4,0))=FALSE,VLOOKUP($B88,#REF!,AB$4,0),"")</f>
        <v>#REF!</v>
      </c>
      <c r="AC88" s="158" t="e">
        <f>IF(ISNA(VLOOKUP($B88,#REF!,AC$4,0))=FALSE,VLOOKUP($B88,#REF!,AC$4,0),"")</f>
        <v>#REF!</v>
      </c>
      <c r="AD88" s="159" t="e">
        <f>IF(ISNA(VLOOKUP($B88,#REF!,AD$4,0))=FALSE,VLOOKUP($B88,#REF!,AD$4,0),"")</f>
        <v>#REF!</v>
      </c>
    </row>
    <row r="89" spans="1:30" s="1" customFormat="1" ht="19.5" customHeight="1">
      <c r="A89" s="23">
        <v>57</v>
      </c>
      <c r="B89" s="23" t="str">
        <f t="shared" si="1"/>
        <v>15I1357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57" t="e">
        <f>IF(ISNA(VLOOKUP($B89,#REF!,AA$4,0))=FALSE,VLOOKUP($B89,#REF!,AA$4,0),"")</f>
        <v>#REF!</v>
      </c>
      <c r="AB89" s="158" t="e">
        <f>IF(ISNA(VLOOKUP($B89,#REF!,AB$4,0))=FALSE,VLOOKUP($B89,#REF!,AB$4,0),"")</f>
        <v>#REF!</v>
      </c>
      <c r="AC89" s="158" t="e">
        <f>IF(ISNA(VLOOKUP($B89,#REF!,AC$4,0))=FALSE,VLOOKUP($B89,#REF!,AC$4,0),"")</f>
        <v>#REF!</v>
      </c>
      <c r="AD89" s="159" t="e">
        <f>IF(ISNA(VLOOKUP($B89,#REF!,AD$4,0))=FALSE,VLOOKUP($B89,#REF!,AD$4,0),"")</f>
        <v>#REF!</v>
      </c>
    </row>
    <row r="90" spans="1:30" s="1" customFormat="1" ht="19.5" customHeight="1">
      <c r="A90" s="23">
        <v>58</v>
      </c>
      <c r="B90" s="23" t="str">
        <f t="shared" si="1"/>
        <v>15I1358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57" t="e">
        <f>IF(ISNA(VLOOKUP($B90,#REF!,AA$4,0))=FALSE,VLOOKUP($B90,#REF!,AA$4,0),"")</f>
        <v>#REF!</v>
      </c>
      <c r="AB90" s="158" t="e">
        <f>IF(ISNA(VLOOKUP($B90,#REF!,AB$4,0))=FALSE,VLOOKUP($B90,#REF!,AB$4,0),"")</f>
        <v>#REF!</v>
      </c>
      <c r="AC90" s="158" t="e">
        <f>IF(ISNA(VLOOKUP($B90,#REF!,AC$4,0))=FALSE,VLOOKUP($B90,#REF!,AC$4,0),"")</f>
        <v>#REF!</v>
      </c>
      <c r="AD90" s="159" t="e">
        <f>IF(ISNA(VLOOKUP($B90,#REF!,AD$4,0))=FALSE,VLOOKUP($B90,#REF!,AD$4,0),"")</f>
        <v>#REF!</v>
      </c>
    </row>
    <row r="91" spans="1:30" s="1" customFormat="1" ht="19.5" customHeight="1">
      <c r="A91" s="23">
        <v>59</v>
      </c>
      <c r="B91" s="23" t="str">
        <f t="shared" si="1"/>
        <v>15I1359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57" t="e">
        <f>IF(ISNA(VLOOKUP($B91,#REF!,AA$4,0))=FALSE,VLOOKUP($B91,#REF!,AA$4,0),"")</f>
        <v>#REF!</v>
      </c>
      <c r="AB91" s="158" t="e">
        <f>IF(ISNA(VLOOKUP($B91,#REF!,AB$4,0))=FALSE,VLOOKUP($B91,#REF!,AB$4,0),"")</f>
        <v>#REF!</v>
      </c>
      <c r="AC91" s="158" t="e">
        <f>IF(ISNA(VLOOKUP($B91,#REF!,AC$4,0))=FALSE,VLOOKUP($B91,#REF!,AC$4,0),"")</f>
        <v>#REF!</v>
      </c>
      <c r="AD91" s="159" t="e">
        <f>IF(ISNA(VLOOKUP($B91,#REF!,AD$4,0))=FALSE,VLOOKUP($B91,#REF!,AD$4,0),"")</f>
        <v>#REF!</v>
      </c>
    </row>
    <row r="92" spans="1:30" s="1" customFormat="1" ht="19.5" customHeight="1">
      <c r="A92" s="33">
        <v>60</v>
      </c>
      <c r="B92" s="33" t="str">
        <f t="shared" si="1"/>
        <v>15I1360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60" t="e">
        <f>IF(ISNA(VLOOKUP($B92,#REF!,AA$4,0))=FALSE,VLOOKUP($B92,#REF!,AA$4,0),"")</f>
        <v>#REF!</v>
      </c>
      <c r="AB92" s="161" t="e">
        <f>IF(ISNA(VLOOKUP($B92,#REF!,AB$4,0))=FALSE,VLOOKUP($B92,#REF!,AB$4,0),"")</f>
        <v>#REF!</v>
      </c>
      <c r="AC92" s="161" t="e">
        <f>IF(ISNA(VLOOKUP($B92,#REF!,AC$4,0))=FALSE,VLOOKUP($B92,#REF!,AC$4,0),"")</f>
        <v>#REF!</v>
      </c>
      <c r="AD92" s="162" t="e">
        <f>IF(ISNA(VLOOKUP($B92,#REF!,AD$4,0))=FALSE,VLOOKUP($B92,#REF!,AD$4,0),"")</f>
        <v>#REF!</v>
      </c>
    </row>
    <row r="93" spans="1:30" s="1" customFormat="1">
      <c r="A93" s="1" t="s">
        <v>25</v>
      </c>
      <c r="S93" s="116" t="s">
        <v>30</v>
      </c>
      <c r="T93" s="116"/>
      <c r="U93" s="116"/>
      <c r="V93" s="116"/>
      <c r="W93" s="116"/>
      <c r="X93" s="116"/>
      <c r="Y93" s="116"/>
      <c r="Z93" s="116"/>
      <c r="AA93" s="116"/>
    </row>
    <row r="94" spans="1:30" s="1" customFormat="1">
      <c r="A94" s="28" t="s">
        <v>26</v>
      </c>
      <c r="B94" s="28"/>
      <c r="C94" s="28"/>
      <c r="K94" s="116" t="s">
        <v>22</v>
      </c>
      <c r="L94" s="116"/>
      <c r="M94" s="116"/>
      <c r="N94" s="116"/>
      <c r="O94" s="116"/>
      <c r="P94" s="116"/>
      <c r="Q94" s="116"/>
      <c r="R94" s="116"/>
      <c r="V94" s="116" t="s">
        <v>23</v>
      </c>
      <c r="W94" s="116"/>
      <c r="X94" s="116"/>
      <c r="Y94" s="116"/>
      <c r="Z94" s="116"/>
      <c r="AA94" s="116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16" t="s">
        <v>24</v>
      </c>
      <c r="L95" s="116"/>
      <c r="M95" s="116"/>
      <c r="N95" s="116"/>
      <c r="O95" s="116"/>
      <c r="P95" s="116"/>
      <c r="Q95" s="116"/>
      <c r="R95" s="116"/>
      <c r="S95" s="27"/>
      <c r="T95" s="27"/>
      <c r="U95" s="27"/>
      <c r="V95" s="116" t="s">
        <v>24</v>
      </c>
      <c r="W95" s="116"/>
      <c r="X95" s="116"/>
      <c r="Y95" s="116"/>
      <c r="Z95" s="116"/>
      <c r="AA95" s="116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>
      <c r="A98" s="46"/>
    </row>
    <row r="99" spans="1:29" s="1" customFormat="1">
      <c r="A99" s="46"/>
    </row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3:AD83"/>
    <mergeCell ref="AA84:AD84"/>
    <mergeCell ref="AA85:AD85"/>
    <mergeCell ref="AA86:AD86"/>
    <mergeCell ref="AA87:AD87"/>
    <mergeCell ref="AA78:AD78"/>
    <mergeCell ref="AA79:AD79"/>
    <mergeCell ref="AA80:AD80"/>
    <mergeCell ref="AA81:AD81"/>
    <mergeCell ref="AA82:AD82"/>
    <mergeCell ref="S70:AA70"/>
    <mergeCell ref="K71:R71"/>
    <mergeCell ref="V71:AA71"/>
    <mergeCell ref="K72:R72"/>
    <mergeCell ref="V72:AA72"/>
    <mergeCell ref="AA65:AD65"/>
    <mergeCell ref="AA66:AD66"/>
    <mergeCell ref="AA67:AD67"/>
    <mergeCell ref="AA68:AD68"/>
    <mergeCell ref="AA69:AD69"/>
    <mergeCell ref="AA60:AD60"/>
    <mergeCell ref="AA61:AD61"/>
    <mergeCell ref="AA62:AD62"/>
    <mergeCell ref="AA63:AD63"/>
    <mergeCell ref="AA64:AD64"/>
    <mergeCell ref="AA55:AD55"/>
    <mergeCell ref="AA56:AD56"/>
    <mergeCell ref="AA57:AD57"/>
    <mergeCell ref="AA58:AD58"/>
    <mergeCell ref="AA59:AD59"/>
    <mergeCell ref="S47:AA47"/>
    <mergeCell ref="K48:R48"/>
    <mergeCell ref="V48:AA48"/>
    <mergeCell ref="K49:R49"/>
    <mergeCell ref="V49:AA49"/>
    <mergeCell ref="AA42:AD42"/>
    <mergeCell ref="AA43:AD43"/>
    <mergeCell ref="AA44:AD44"/>
    <mergeCell ref="AA45:AD45"/>
    <mergeCell ref="AA46:AD46"/>
    <mergeCell ref="AA37:AD37"/>
    <mergeCell ref="AA38:AD38"/>
    <mergeCell ref="AA39:AD39"/>
    <mergeCell ref="AA40:AD40"/>
    <mergeCell ref="AA41:AD41"/>
    <mergeCell ref="AA32:AD32"/>
    <mergeCell ref="AA33:AD33"/>
    <mergeCell ref="AA34:AD34"/>
    <mergeCell ref="AA35:AD35"/>
    <mergeCell ref="AA36:AD36"/>
    <mergeCell ref="AA23:AD23"/>
    <mergeCell ref="S24:AA24"/>
    <mergeCell ref="K25:R25"/>
    <mergeCell ref="V25:AA25"/>
    <mergeCell ref="K26:R26"/>
    <mergeCell ref="V26:AA26"/>
    <mergeCell ref="AA18:AD18"/>
    <mergeCell ref="AA19:AD19"/>
    <mergeCell ref="AA20:AD20"/>
    <mergeCell ref="AA21:AD21"/>
    <mergeCell ref="AA22:AD22"/>
    <mergeCell ref="AA13:AD13"/>
    <mergeCell ref="AA14:AD14"/>
    <mergeCell ref="AA15:AD15"/>
    <mergeCell ref="AA16:AD16"/>
    <mergeCell ref="AA17:AD17"/>
    <mergeCell ref="S7:V7"/>
    <mergeCell ref="AA9:AD9"/>
    <mergeCell ref="AA10:AD10"/>
    <mergeCell ref="AA11:AD11"/>
    <mergeCell ref="AA12:AD12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30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M115"/>
  <sheetViews>
    <sheetView workbookViewId="0">
      <pane ySplit="7" topLeftCell="A8" activePane="bottomLeft" state="frozen"/>
      <selection pane="bottomLeft" activeCell="Q12" sqref="Q12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21.28515625" customWidth="1"/>
    <col min="5" max="5" width="8.28515625" customWidth="1"/>
    <col min="6" max="6" width="13.42578125" customWidth="1"/>
    <col min="7" max="7" width="4.28515625" customWidth="1"/>
    <col min="8" max="8" width="11.42578125" customWidth="1"/>
    <col min="9" max="9" width="4.28515625" customWidth="1"/>
    <col min="10" max="10" width="12.42578125" customWidth="1"/>
    <col min="11" max="11" width="7.140625" customWidth="1"/>
    <col min="12" max="12" width="1.140625" customWidth="1"/>
    <col min="13" max="13" width="1.85546875" customWidth="1"/>
  </cols>
  <sheetData>
    <row r="1" spans="1:13" s="47" customFormat="1">
      <c r="C1" s="183" t="s">
        <v>57</v>
      </c>
      <c r="D1" s="183"/>
      <c r="E1" s="48"/>
      <c r="F1" s="183" t="s">
        <v>58</v>
      </c>
      <c r="G1" s="183"/>
      <c r="H1" s="183"/>
      <c r="I1" s="183"/>
      <c r="J1" s="183"/>
      <c r="K1" s="49" t="s">
        <v>74</v>
      </c>
    </row>
    <row r="2" spans="1:13" s="47" customFormat="1">
      <c r="C2" s="183" t="s">
        <v>59</v>
      </c>
      <c r="D2" s="183"/>
      <c r="E2" s="50" t="e">
        <v>#NAME?</v>
      </c>
      <c r="F2" s="183" t="e">
        <f>"(KHÓA K17: "&amp;VLOOKUP($E$2&amp;"-"&amp;$C$3,#REF!,11,0)&amp;")"</f>
        <v>#NAME?</v>
      </c>
      <c r="G2" s="183"/>
      <c r="H2" s="183"/>
      <c r="I2" s="183"/>
      <c r="J2" s="183"/>
      <c r="K2" s="51" t="s">
        <v>60</v>
      </c>
      <c r="L2" s="52" t="s">
        <v>61</v>
      </c>
      <c r="M2" s="52">
        <v>2</v>
      </c>
    </row>
    <row r="3" spans="1:13" s="53" customFormat="1" ht="18.75" customHeight="1">
      <c r="C3" s="54" t="e">
        <v>#NAME?</v>
      </c>
      <c r="D3" s="184" t="e">
        <f>"MÔN :"&amp;VLOOKUP($E$2&amp;"-"&amp;$C$3,#REF!,6,0) &amp;"* MÃ MÔN:ENG "&amp;VLOOKUP($E$2&amp;"-"&amp;$C$3,#REF!,5,0)</f>
        <v>#NAME?</v>
      </c>
      <c r="E3" s="184"/>
      <c r="F3" s="184"/>
      <c r="G3" s="184"/>
      <c r="H3" s="184"/>
      <c r="I3" s="184"/>
      <c r="J3" s="184"/>
      <c r="K3" s="51" t="s">
        <v>62</v>
      </c>
      <c r="L3" s="51" t="s">
        <v>61</v>
      </c>
      <c r="M3" s="51">
        <v>3</v>
      </c>
    </row>
    <row r="4" spans="1:13" s="53" customFormat="1" ht="18.75" customHeight="1">
      <c r="B4" s="185" t="e">
        <f>"Thời gian:" &amp;VLOOKUP($E$2&amp;"-"&amp;$C$3,#REF!,8,0)&amp;" - Ngày "&amp;TEXT(VLOOKUP($E$2&amp;"-"&amp;$C$3,#REF!,7,0),"dd/mm/yyyy")&amp;" - Phòng: "&amp;$E$2 &amp; " - cơ sở:  "&amp;VLOOKUP($E$2&amp;"-"&amp;$C$3,#REF!,9,0)</f>
        <v>#NAME?</v>
      </c>
      <c r="C4" s="185"/>
      <c r="D4" s="185"/>
      <c r="E4" s="185"/>
      <c r="F4" s="185"/>
      <c r="G4" s="185"/>
      <c r="H4" s="185"/>
      <c r="I4" s="185"/>
      <c r="J4" s="185"/>
      <c r="K4" s="51" t="s">
        <v>63</v>
      </c>
      <c r="L4" s="51" t="s">
        <v>61</v>
      </c>
      <c r="M4" s="51">
        <v>1</v>
      </c>
    </row>
    <row r="5" spans="1:13" ht="9" customHeight="1"/>
    <row r="6" spans="1:13" ht="15" customHeight="1">
      <c r="B6" s="173" t="s">
        <v>4</v>
      </c>
      <c r="C6" s="172" t="s">
        <v>64</v>
      </c>
      <c r="D6" s="181" t="s">
        <v>65</v>
      </c>
      <c r="E6" s="182" t="s">
        <v>10</v>
      </c>
      <c r="F6" s="172" t="s">
        <v>12</v>
      </c>
      <c r="G6" s="172" t="s">
        <v>66</v>
      </c>
      <c r="H6" s="172" t="s">
        <v>67</v>
      </c>
      <c r="I6" s="174" t="s">
        <v>56</v>
      </c>
      <c r="J6" s="174"/>
      <c r="K6" s="175" t="s">
        <v>68</v>
      </c>
      <c r="L6" s="176"/>
      <c r="M6" s="177"/>
    </row>
    <row r="7" spans="1:13" ht="27" customHeight="1">
      <c r="B7" s="173"/>
      <c r="C7" s="173"/>
      <c r="D7" s="181"/>
      <c r="E7" s="182"/>
      <c r="F7" s="173"/>
      <c r="G7" s="173"/>
      <c r="H7" s="173"/>
      <c r="I7" s="55" t="s">
        <v>69</v>
      </c>
      <c r="J7" s="55" t="s">
        <v>70</v>
      </c>
      <c r="K7" s="178"/>
      <c r="L7" s="179"/>
      <c r="M7" s="180"/>
    </row>
    <row r="8" spans="1:13" ht="20.100000000000001" customHeight="1">
      <c r="A8" t="e">
        <f>VLOOKUP($E$2&amp;"-"&amp;$C$3,#REF!,3,FALSE)</f>
        <v>#NAME?</v>
      </c>
      <c r="B8" s="56">
        <v>1</v>
      </c>
      <c r="C8" s="57" t="e">
        <f>IF($A8&gt;0,VLOOKUP($A8,#REF!,4),"")</f>
        <v>#NAME?</v>
      </c>
      <c r="D8" s="58" t="e">
        <f>IF($A8&gt;0,VLOOKUP($A8,#REF!,5),"")</f>
        <v>#NAME?</v>
      </c>
      <c r="E8" s="59" t="e">
        <f>IF($A8&gt;0,VLOOKUP($A8,#REF!,6),"")</f>
        <v>#NAME?</v>
      </c>
      <c r="F8" s="89" t="e">
        <f>IF($A8&gt;0,VLOOKUP($A8,#REF!,8),"")</f>
        <v>#NAME?</v>
      </c>
      <c r="G8" s="60"/>
      <c r="H8" s="61"/>
      <c r="I8" s="61"/>
      <c r="J8" s="61"/>
      <c r="K8" s="169" t="e">
        <f>IF($A8&gt;0,VLOOKUP($A8,#REF!,16,0),"")</f>
        <v>#NAME?</v>
      </c>
      <c r="L8" s="170"/>
      <c r="M8" s="171"/>
    </row>
    <row r="9" spans="1:13" ht="20.100000000000001" customHeight="1">
      <c r="A9" t="e">
        <f>IF(B9&gt;VLOOKUP($E$2&amp;"-"&amp;$C$3,#REF!,2,FALSE),0,A8+1)</f>
        <v>#NAME?</v>
      </c>
      <c r="B9" s="56">
        <f t="shared" ref="B9:B72" si="0">B8+1</f>
        <v>2</v>
      </c>
      <c r="C9" s="57" t="e">
        <f>IF($A9&gt;0,VLOOKUP($A9,#REF!,4),"")</f>
        <v>#NAME?</v>
      </c>
      <c r="D9" s="58" t="e">
        <f>IF($A9&gt;0,VLOOKUP($A9,#REF!,5),"")</f>
        <v>#NAME?</v>
      </c>
      <c r="E9" s="59" t="e">
        <f>IF($A9&gt;0,VLOOKUP($A9,#REF!,6),"")</f>
        <v>#NAME?</v>
      </c>
      <c r="F9" s="89" t="e">
        <f>IF($A9&gt;0,VLOOKUP($A9,#REF!,8),"")</f>
        <v>#NAME?</v>
      </c>
      <c r="G9" s="60"/>
      <c r="H9" s="61"/>
      <c r="I9" s="61"/>
      <c r="J9" s="61"/>
      <c r="K9" s="166" t="e">
        <f>IF($A9&gt;0,VLOOKUP($A9,#REF!,16,0),"")</f>
        <v>#NAME?</v>
      </c>
      <c r="L9" s="167"/>
      <c r="M9" s="168"/>
    </row>
    <row r="10" spans="1:13" ht="20.100000000000001" customHeight="1">
      <c r="A10" t="e">
        <f>IF(B10&gt;VLOOKUP($E$2&amp;"-"&amp;$C$3,#REF!,2,FALSE),0,A9+1)</f>
        <v>#NAME?</v>
      </c>
      <c r="B10" s="56">
        <f t="shared" si="0"/>
        <v>3</v>
      </c>
      <c r="C10" s="57" t="e">
        <f>IF($A10&gt;0,VLOOKUP($A10,#REF!,4),"")</f>
        <v>#NAME?</v>
      </c>
      <c r="D10" s="58" t="e">
        <f>IF($A10&gt;0,VLOOKUP($A10,#REF!,5),"")</f>
        <v>#NAME?</v>
      </c>
      <c r="E10" s="59" t="e">
        <f>IF($A10&gt;0,VLOOKUP($A10,#REF!,6),"")</f>
        <v>#NAME?</v>
      </c>
      <c r="F10" s="89" t="e">
        <f>IF($A10&gt;0,VLOOKUP($A10,#REF!,8),"")</f>
        <v>#NAME?</v>
      </c>
      <c r="G10" s="60"/>
      <c r="H10" s="61"/>
      <c r="I10" s="61"/>
      <c r="J10" s="61"/>
      <c r="K10" s="166" t="e">
        <f>IF($A10&gt;0,VLOOKUP($A10,#REF!,16,0),"")</f>
        <v>#NAME?</v>
      </c>
      <c r="L10" s="167"/>
      <c r="M10" s="168"/>
    </row>
    <row r="11" spans="1:13" ht="20.100000000000001" customHeight="1">
      <c r="A11" t="e">
        <f>IF(B11&gt;VLOOKUP($E$2&amp;"-"&amp;$C$3,#REF!,2,FALSE),0,A10+1)</f>
        <v>#NAME?</v>
      </c>
      <c r="B11" s="56">
        <f t="shared" si="0"/>
        <v>4</v>
      </c>
      <c r="C11" s="57" t="e">
        <f>IF($A11&gt;0,VLOOKUP($A11,#REF!,4),"")</f>
        <v>#NAME?</v>
      </c>
      <c r="D11" s="58" t="e">
        <f>IF($A11&gt;0,VLOOKUP($A11,#REF!,5),"")</f>
        <v>#NAME?</v>
      </c>
      <c r="E11" s="59" t="e">
        <f>IF($A11&gt;0,VLOOKUP($A11,#REF!,6),"")</f>
        <v>#NAME?</v>
      </c>
      <c r="F11" s="89" t="e">
        <f>IF($A11&gt;0,VLOOKUP($A11,#REF!,8),"")</f>
        <v>#NAME?</v>
      </c>
      <c r="G11" s="60"/>
      <c r="H11" s="61"/>
      <c r="I11" s="61"/>
      <c r="J11" s="61"/>
      <c r="K11" s="166" t="e">
        <f>IF($A11&gt;0,VLOOKUP($A11,#REF!,16,0),"")</f>
        <v>#NAME?</v>
      </c>
      <c r="L11" s="167"/>
      <c r="M11" s="168"/>
    </row>
    <row r="12" spans="1:13" ht="20.100000000000001" customHeight="1">
      <c r="A12" t="e">
        <f>IF(B12&gt;VLOOKUP($E$2&amp;"-"&amp;$C$3,#REF!,2,FALSE),0,A11+1)</f>
        <v>#NAME?</v>
      </c>
      <c r="B12" s="56">
        <f t="shared" si="0"/>
        <v>5</v>
      </c>
      <c r="C12" s="57" t="e">
        <f>IF($A12&gt;0,VLOOKUP($A12,#REF!,4),"")</f>
        <v>#NAME?</v>
      </c>
      <c r="D12" s="58" t="e">
        <f>IF($A12&gt;0,VLOOKUP($A12,#REF!,5),"")</f>
        <v>#NAME?</v>
      </c>
      <c r="E12" s="59" t="e">
        <f>IF($A12&gt;0,VLOOKUP($A12,#REF!,6),"")</f>
        <v>#NAME?</v>
      </c>
      <c r="F12" s="89" t="e">
        <f>IF($A12&gt;0,VLOOKUP($A12,#REF!,8),"")</f>
        <v>#NAME?</v>
      </c>
      <c r="G12" s="60"/>
      <c r="H12" s="61"/>
      <c r="I12" s="61"/>
      <c r="J12" s="61"/>
      <c r="K12" s="166" t="e">
        <f>IF($A12&gt;0,VLOOKUP($A12,#REF!,16,0),"")</f>
        <v>#NAME?</v>
      </c>
      <c r="L12" s="167"/>
      <c r="M12" s="168"/>
    </row>
    <row r="13" spans="1:13" ht="20.100000000000001" customHeight="1">
      <c r="A13" t="e">
        <f>IF(B13&gt;VLOOKUP($E$2&amp;"-"&amp;$C$3,#REF!,2,FALSE),0,A12+1)</f>
        <v>#NAME?</v>
      </c>
      <c r="B13" s="56">
        <f t="shared" si="0"/>
        <v>6</v>
      </c>
      <c r="C13" s="57" t="e">
        <f>IF($A13&gt;0,VLOOKUP($A13,#REF!,4),"")</f>
        <v>#NAME?</v>
      </c>
      <c r="D13" s="58" t="e">
        <f>IF($A13&gt;0,VLOOKUP($A13,#REF!,5),"")</f>
        <v>#NAME?</v>
      </c>
      <c r="E13" s="59" t="e">
        <f>IF($A13&gt;0,VLOOKUP($A13,#REF!,6),"")</f>
        <v>#NAME?</v>
      </c>
      <c r="F13" s="89" t="e">
        <f>IF($A13&gt;0,VLOOKUP($A13,#REF!,8),"")</f>
        <v>#NAME?</v>
      </c>
      <c r="G13" s="60"/>
      <c r="H13" s="61"/>
      <c r="I13" s="61"/>
      <c r="J13" s="61"/>
      <c r="K13" s="166" t="e">
        <f>IF($A13&gt;0,VLOOKUP($A13,#REF!,16,0),"")</f>
        <v>#NAME?</v>
      </c>
      <c r="L13" s="167"/>
      <c r="M13" s="168"/>
    </row>
    <row r="14" spans="1:13" ht="20.100000000000001" customHeight="1">
      <c r="A14" t="e">
        <f>IF(B14&gt;VLOOKUP($E$2&amp;"-"&amp;$C$3,#REF!,2,FALSE),0,A13+1)</f>
        <v>#NAME?</v>
      </c>
      <c r="B14" s="56">
        <f t="shared" si="0"/>
        <v>7</v>
      </c>
      <c r="C14" s="57" t="e">
        <f>IF($A14&gt;0,VLOOKUP($A14,#REF!,4),"")</f>
        <v>#NAME?</v>
      </c>
      <c r="D14" s="58" t="e">
        <f>IF($A14&gt;0,VLOOKUP($A14,#REF!,5),"")</f>
        <v>#NAME?</v>
      </c>
      <c r="E14" s="59" t="e">
        <f>IF($A14&gt;0,VLOOKUP($A14,#REF!,6),"")</f>
        <v>#NAME?</v>
      </c>
      <c r="F14" s="89" t="e">
        <f>IF($A14&gt;0,VLOOKUP($A14,#REF!,8),"")</f>
        <v>#NAME?</v>
      </c>
      <c r="G14" s="60"/>
      <c r="H14" s="61"/>
      <c r="I14" s="61"/>
      <c r="J14" s="61"/>
      <c r="K14" s="166" t="e">
        <f>IF($A14&gt;0,VLOOKUP($A14,#REF!,16,0),"")</f>
        <v>#NAME?</v>
      </c>
      <c r="L14" s="167"/>
      <c r="M14" s="168"/>
    </row>
    <row r="15" spans="1:13" ht="20.100000000000001" customHeight="1">
      <c r="A15" t="e">
        <f>IF(B15&gt;VLOOKUP($E$2&amp;"-"&amp;$C$3,#REF!,2,FALSE),0,A14+1)</f>
        <v>#NAME?</v>
      </c>
      <c r="B15" s="56">
        <f t="shared" si="0"/>
        <v>8</v>
      </c>
      <c r="C15" s="57" t="e">
        <f>IF($A15&gt;0,VLOOKUP($A15,#REF!,4),"")</f>
        <v>#NAME?</v>
      </c>
      <c r="D15" s="58" t="e">
        <f>IF($A15&gt;0,VLOOKUP($A15,#REF!,5),"")</f>
        <v>#NAME?</v>
      </c>
      <c r="E15" s="59" t="e">
        <f>IF($A15&gt;0,VLOOKUP($A15,#REF!,6),"")</f>
        <v>#NAME?</v>
      </c>
      <c r="F15" s="89" t="e">
        <f>IF($A15&gt;0,VLOOKUP($A15,#REF!,8),"")</f>
        <v>#NAME?</v>
      </c>
      <c r="G15" s="60"/>
      <c r="H15" s="61"/>
      <c r="I15" s="61"/>
      <c r="J15" s="61"/>
      <c r="K15" s="166" t="e">
        <f>IF($A15&gt;0,VLOOKUP($A15,#REF!,16,0),"")</f>
        <v>#NAME?</v>
      </c>
      <c r="L15" s="167"/>
      <c r="M15" s="168"/>
    </row>
    <row r="16" spans="1:13" ht="20.100000000000001" customHeight="1">
      <c r="A16" t="e">
        <f>IF(B16&gt;VLOOKUP($E$2&amp;"-"&amp;$C$3,#REF!,2,FALSE),0,A15+1)</f>
        <v>#NAME?</v>
      </c>
      <c r="B16" s="56">
        <f t="shared" si="0"/>
        <v>9</v>
      </c>
      <c r="C16" s="57" t="e">
        <f>IF($A16&gt;0,VLOOKUP($A16,#REF!,4),"")</f>
        <v>#NAME?</v>
      </c>
      <c r="D16" s="58" t="e">
        <f>IF($A16&gt;0,VLOOKUP($A16,#REF!,5),"")</f>
        <v>#NAME?</v>
      </c>
      <c r="E16" s="59" t="e">
        <f>IF($A16&gt;0,VLOOKUP($A16,#REF!,6),"")</f>
        <v>#NAME?</v>
      </c>
      <c r="F16" s="89" t="e">
        <f>IF($A16&gt;0,VLOOKUP($A16,#REF!,8),"")</f>
        <v>#NAME?</v>
      </c>
      <c r="G16" s="60"/>
      <c r="H16" s="61"/>
      <c r="I16" s="61"/>
      <c r="J16" s="61"/>
      <c r="K16" s="166" t="e">
        <f>IF($A16&gt;0,VLOOKUP($A16,#REF!,16,0),"")</f>
        <v>#NAME?</v>
      </c>
      <c r="L16" s="167"/>
      <c r="M16" s="168"/>
    </row>
    <row r="17" spans="1:13" ht="20.100000000000001" customHeight="1">
      <c r="A17" t="e">
        <f>IF(B17&gt;VLOOKUP($E$2&amp;"-"&amp;$C$3,#REF!,2,FALSE),0,A16+1)</f>
        <v>#NAME?</v>
      </c>
      <c r="B17" s="56">
        <f t="shared" si="0"/>
        <v>10</v>
      </c>
      <c r="C17" s="57" t="e">
        <f>IF($A17&gt;0,VLOOKUP($A17,#REF!,4),"")</f>
        <v>#NAME?</v>
      </c>
      <c r="D17" s="58" t="e">
        <f>IF($A17&gt;0,VLOOKUP($A17,#REF!,5),"")</f>
        <v>#NAME?</v>
      </c>
      <c r="E17" s="59" t="e">
        <f>IF($A17&gt;0,VLOOKUP($A17,#REF!,6),"")</f>
        <v>#NAME?</v>
      </c>
      <c r="F17" s="89" t="e">
        <f>IF($A17&gt;0,VLOOKUP($A17,#REF!,8),"")</f>
        <v>#NAME?</v>
      </c>
      <c r="G17" s="60"/>
      <c r="H17" s="61"/>
      <c r="I17" s="61"/>
      <c r="J17" s="61"/>
      <c r="K17" s="166" t="e">
        <f>IF($A17&gt;0,VLOOKUP($A17,#REF!,16,0),"")</f>
        <v>#NAME?</v>
      </c>
      <c r="L17" s="167"/>
      <c r="M17" s="168"/>
    </row>
    <row r="18" spans="1:13" ht="20.100000000000001" customHeight="1">
      <c r="A18" t="e">
        <f>IF(B18&gt;VLOOKUP($E$2&amp;"-"&amp;$C$3,#REF!,2,FALSE),0,A17+1)</f>
        <v>#NAME?</v>
      </c>
      <c r="B18" s="56">
        <f t="shared" si="0"/>
        <v>11</v>
      </c>
      <c r="C18" s="57" t="e">
        <f>IF($A18&gt;0,VLOOKUP($A18,#REF!,4),"")</f>
        <v>#NAME?</v>
      </c>
      <c r="D18" s="58" t="e">
        <f>IF($A18&gt;0,VLOOKUP($A18,#REF!,5),"")</f>
        <v>#NAME?</v>
      </c>
      <c r="E18" s="59" t="e">
        <f>IF($A18&gt;0,VLOOKUP($A18,#REF!,6),"")</f>
        <v>#NAME?</v>
      </c>
      <c r="F18" s="89" t="e">
        <f>IF($A18&gt;0,VLOOKUP($A18,#REF!,8),"")</f>
        <v>#NAME?</v>
      </c>
      <c r="G18" s="60"/>
      <c r="H18" s="61"/>
      <c r="I18" s="61"/>
      <c r="J18" s="61"/>
      <c r="K18" s="166" t="e">
        <f>IF($A18&gt;0,VLOOKUP($A18,#REF!,16,0),"")</f>
        <v>#NAME?</v>
      </c>
      <c r="L18" s="167"/>
      <c r="M18" s="168"/>
    </row>
    <row r="19" spans="1:13" ht="20.100000000000001" customHeight="1">
      <c r="A19" t="e">
        <f>IF(B19&gt;VLOOKUP($E$2&amp;"-"&amp;$C$3,#REF!,2,FALSE),0,A18+1)</f>
        <v>#NAME?</v>
      </c>
      <c r="B19" s="56">
        <f t="shared" si="0"/>
        <v>12</v>
      </c>
      <c r="C19" s="57" t="e">
        <f>IF($A19&gt;0,VLOOKUP($A19,#REF!,4),"")</f>
        <v>#NAME?</v>
      </c>
      <c r="D19" s="58" t="e">
        <f>IF($A19&gt;0,VLOOKUP($A19,#REF!,5),"")</f>
        <v>#NAME?</v>
      </c>
      <c r="E19" s="59" t="e">
        <f>IF($A19&gt;0,VLOOKUP($A19,#REF!,6),"")</f>
        <v>#NAME?</v>
      </c>
      <c r="F19" s="89" t="e">
        <f>IF($A19&gt;0,VLOOKUP($A19,#REF!,8),"")</f>
        <v>#NAME?</v>
      </c>
      <c r="G19" s="60"/>
      <c r="H19" s="61"/>
      <c r="I19" s="61"/>
      <c r="J19" s="61"/>
      <c r="K19" s="166" t="e">
        <f>IF($A19&gt;0,VLOOKUP($A19,#REF!,16,0),"")</f>
        <v>#NAME?</v>
      </c>
      <c r="L19" s="167"/>
      <c r="M19" s="168"/>
    </row>
    <row r="20" spans="1:13" ht="20.100000000000001" customHeight="1">
      <c r="A20" t="e">
        <f>IF(B20&gt;VLOOKUP($E$2&amp;"-"&amp;$C$3,#REF!,2,FALSE),0,A19+1)</f>
        <v>#NAME?</v>
      </c>
      <c r="B20" s="56">
        <f t="shared" si="0"/>
        <v>13</v>
      </c>
      <c r="C20" s="57" t="e">
        <f>IF($A20&gt;0,VLOOKUP($A20,#REF!,4),"")</f>
        <v>#NAME?</v>
      </c>
      <c r="D20" s="58" t="e">
        <f>IF($A20&gt;0,VLOOKUP($A20,#REF!,5),"")</f>
        <v>#NAME?</v>
      </c>
      <c r="E20" s="59" t="e">
        <f>IF($A20&gt;0,VLOOKUP($A20,#REF!,6),"")</f>
        <v>#NAME?</v>
      </c>
      <c r="F20" s="89" t="e">
        <f>IF($A20&gt;0,VLOOKUP($A20,#REF!,8),"")</f>
        <v>#NAME?</v>
      </c>
      <c r="G20" s="60"/>
      <c r="H20" s="61"/>
      <c r="I20" s="61"/>
      <c r="J20" s="61"/>
      <c r="K20" s="166" t="e">
        <f>IF($A20&gt;0,VLOOKUP($A20,#REF!,16,0),"")</f>
        <v>#NAME?</v>
      </c>
      <c r="L20" s="167"/>
      <c r="M20" s="168"/>
    </row>
    <row r="21" spans="1:13" ht="20.100000000000001" customHeight="1">
      <c r="A21" t="e">
        <f>IF(B21&gt;VLOOKUP($E$2&amp;"-"&amp;$C$3,#REF!,2,FALSE),0,A20+1)</f>
        <v>#NAME?</v>
      </c>
      <c r="B21" s="56">
        <f t="shared" si="0"/>
        <v>14</v>
      </c>
      <c r="C21" s="57" t="e">
        <f>IF($A21&gt;0,VLOOKUP($A21,#REF!,4),"")</f>
        <v>#NAME?</v>
      </c>
      <c r="D21" s="58" t="e">
        <f>IF($A21&gt;0,VLOOKUP($A21,#REF!,5),"")</f>
        <v>#NAME?</v>
      </c>
      <c r="E21" s="59" t="e">
        <f>IF($A21&gt;0,VLOOKUP($A21,#REF!,6),"")</f>
        <v>#NAME?</v>
      </c>
      <c r="F21" s="89" t="e">
        <f>IF($A21&gt;0,VLOOKUP($A21,#REF!,8),"")</f>
        <v>#NAME?</v>
      </c>
      <c r="G21" s="60"/>
      <c r="H21" s="61"/>
      <c r="I21" s="61"/>
      <c r="J21" s="61"/>
      <c r="K21" s="166" t="e">
        <f>IF($A21&gt;0,VLOOKUP($A21,#REF!,16,0),"")</f>
        <v>#NAME?</v>
      </c>
      <c r="L21" s="167"/>
      <c r="M21" s="168"/>
    </row>
    <row r="22" spans="1:13" ht="20.100000000000001" customHeight="1">
      <c r="A22" t="e">
        <f>IF(B22&gt;VLOOKUP($E$2&amp;"-"&amp;$C$3,#REF!,2,FALSE),0,A21+1)</f>
        <v>#NAME?</v>
      </c>
      <c r="B22" s="56">
        <f t="shared" si="0"/>
        <v>15</v>
      </c>
      <c r="C22" s="57" t="e">
        <f>IF($A22&gt;0,VLOOKUP($A22,#REF!,4),"")</f>
        <v>#NAME?</v>
      </c>
      <c r="D22" s="58" t="e">
        <f>IF($A22&gt;0,VLOOKUP($A22,#REF!,5),"")</f>
        <v>#NAME?</v>
      </c>
      <c r="E22" s="59" t="e">
        <f>IF($A22&gt;0,VLOOKUP($A22,#REF!,6),"")</f>
        <v>#NAME?</v>
      </c>
      <c r="F22" s="89" t="e">
        <f>IF($A22&gt;0,VLOOKUP($A22,#REF!,8),"")</f>
        <v>#NAME?</v>
      </c>
      <c r="G22" s="60"/>
      <c r="H22" s="61"/>
      <c r="I22" s="61"/>
      <c r="J22" s="61"/>
      <c r="K22" s="166" t="e">
        <f>IF($A22&gt;0,VLOOKUP($A22,#REF!,16,0),"")</f>
        <v>#NAME?</v>
      </c>
      <c r="L22" s="167"/>
      <c r="M22" s="168"/>
    </row>
    <row r="23" spans="1:13" ht="20.100000000000001" customHeight="1">
      <c r="A23" t="e">
        <f>IF(B23&gt;VLOOKUP($E$2&amp;"-"&amp;$C$3,#REF!,2,FALSE),0,A22+1)</f>
        <v>#NAME?</v>
      </c>
      <c r="B23" s="56">
        <f t="shared" si="0"/>
        <v>16</v>
      </c>
      <c r="C23" s="57" t="e">
        <f>IF($A23&gt;0,VLOOKUP($A23,#REF!,4),"")</f>
        <v>#NAME?</v>
      </c>
      <c r="D23" s="58" t="e">
        <f>IF($A23&gt;0,VLOOKUP($A23,#REF!,5),"")</f>
        <v>#NAME?</v>
      </c>
      <c r="E23" s="59" t="e">
        <f>IF($A23&gt;0,VLOOKUP($A23,#REF!,6),"")</f>
        <v>#NAME?</v>
      </c>
      <c r="F23" s="89" t="e">
        <f>IF($A23&gt;0,VLOOKUP($A23,#REF!,8),"")</f>
        <v>#NAME?</v>
      </c>
      <c r="G23" s="60"/>
      <c r="H23" s="61"/>
      <c r="I23" s="61"/>
      <c r="J23" s="61"/>
      <c r="K23" s="166" t="e">
        <f>IF($A23&gt;0,VLOOKUP($A23,#REF!,16,0),"")</f>
        <v>#NAME?</v>
      </c>
      <c r="L23" s="167"/>
      <c r="M23" s="168"/>
    </row>
    <row r="24" spans="1:13" ht="20.100000000000001" customHeight="1">
      <c r="A24" t="e">
        <f>IF(B24&gt;VLOOKUP($E$2&amp;"-"&amp;$C$3,#REF!,2,FALSE),0,A23+1)</f>
        <v>#NAME?</v>
      </c>
      <c r="B24" s="56">
        <f t="shared" si="0"/>
        <v>17</v>
      </c>
      <c r="C24" s="57" t="e">
        <f>IF($A24&gt;0,VLOOKUP($A24,#REF!,4),"")</f>
        <v>#NAME?</v>
      </c>
      <c r="D24" s="58" t="e">
        <f>IF($A24&gt;0,VLOOKUP($A24,#REF!,5),"")</f>
        <v>#NAME?</v>
      </c>
      <c r="E24" s="59" t="e">
        <f>IF($A24&gt;0,VLOOKUP($A24,#REF!,6),"")</f>
        <v>#NAME?</v>
      </c>
      <c r="F24" s="89" t="e">
        <f>IF($A24&gt;0,VLOOKUP($A24,#REF!,8),"")</f>
        <v>#NAME?</v>
      </c>
      <c r="G24" s="60"/>
      <c r="H24" s="61"/>
      <c r="I24" s="61"/>
      <c r="J24" s="61"/>
      <c r="K24" s="166" t="e">
        <f>IF($A24&gt;0,VLOOKUP($A24,#REF!,16,0),"")</f>
        <v>#NAME?</v>
      </c>
      <c r="L24" s="167"/>
      <c r="M24" s="168"/>
    </row>
    <row r="25" spans="1:13" ht="20.100000000000001" customHeight="1">
      <c r="A25" t="e">
        <f>IF(B25&gt;VLOOKUP($E$2&amp;"-"&amp;$C$3,#REF!,2,FALSE),0,A24+1)</f>
        <v>#NAME?</v>
      </c>
      <c r="B25" s="56">
        <f t="shared" si="0"/>
        <v>18</v>
      </c>
      <c r="C25" s="57" t="e">
        <f>IF($A25&gt;0,VLOOKUP($A25,#REF!,4),"")</f>
        <v>#NAME?</v>
      </c>
      <c r="D25" s="58" t="e">
        <f>IF($A25&gt;0,VLOOKUP($A25,#REF!,5),"")</f>
        <v>#NAME?</v>
      </c>
      <c r="E25" s="59" t="e">
        <f>IF($A25&gt;0,VLOOKUP($A25,#REF!,6),"")</f>
        <v>#NAME?</v>
      </c>
      <c r="F25" s="89" t="e">
        <f>IF($A25&gt;0,VLOOKUP($A25,#REF!,8),"")</f>
        <v>#NAME?</v>
      </c>
      <c r="G25" s="60"/>
      <c r="H25" s="61"/>
      <c r="I25" s="61"/>
      <c r="J25" s="61"/>
      <c r="K25" s="166" t="e">
        <f>IF($A25&gt;0,VLOOKUP($A25,#REF!,16,0),"")</f>
        <v>#NAME?</v>
      </c>
      <c r="L25" s="167"/>
      <c r="M25" s="168"/>
    </row>
    <row r="26" spans="1:13" ht="20.100000000000001" customHeight="1">
      <c r="A26" t="e">
        <f>IF(B26&gt;VLOOKUP($E$2&amp;"-"&amp;$C$3,#REF!,2,FALSE),0,A25+1)</f>
        <v>#NAME?</v>
      </c>
      <c r="B26" s="56">
        <f t="shared" si="0"/>
        <v>19</v>
      </c>
      <c r="C26" s="57" t="e">
        <f>IF($A26&gt;0,VLOOKUP($A26,#REF!,4),"")</f>
        <v>#NAME?</v>
      </c>
      <c r="D26" s="58" t="e">
        <f>IF($A26&gt;0,VLOOKUP($A26,#REF!,5),"")</f>
        <v>#NAME?</v>
      </c>
      <c r="E26" s="59" t="e">
        <f>IF($A26&gt;0,VLOOKUP($A26,#REF!,6),"")</f>
        <v>#NAME?</v>
      </c>
      <c r="F26" s="89" t="e">
        <f>IF($A26&gt;0,VLOOKUP($A26,#REF!,8),"")</f>
        <v>#NAME?</v>
      </c>
      <c r="G26" s="60"/>
      <c r="H26" s="61"/>
      <c r="I26" s="61"/>
      <c r="J26" s="61"/>
      <c r="K26" s="166" t="e">
        <f>IF($A26&gt;0,VLOOKUP($A26,#REF!,16,0),"")</f>
        <v>#NAME?</v>
      </c>
      <c r="L26" s="167"/>
      <c r="M26" s="168"/>
    </row>
    <row r="27" spans="1:13" ht="20.100000000000001" customHeight="1">
      <c r="A27" t="e">
        <f>IF(B27&gt;VLOOKUP($E$2&amp;"-"&amp;$C$3,#REF!,2,FALSE),0,A26+1)</f>
        <v>#NAME?</v>
      </c>
      <c r="B27" s="56">
        <f t="shared" si="0"/>
        <v>20</v>
      </c>
      <c r="C27" s="57" t="e">
        <f>IF($A27&gt;0,VLOOKUP($A27,#REF!,4),"")</f>
        <v>#NAME?</v>
      </c>
      <c r="D27" s="58" t="e">
        <f>IF($A27&gt;0,VLOOKUP($A27,#REF!,5),"")</f>
        <v>#NAME?</v>
      </c>
      <c r="E27" s="59" t="e">
        <f>IF($A27&gt;0,VLOOKUP($A27,#REF!,6),"")</f>
        <v>#NAME?</v>
      </c>
      <c r="F27" s="89" t="e">
        <f>IF($A27&gt;0,VLOOKUP($A27,#REF!,8),"")</f>
        <v>#NAME?</v>
      </c>
      <c r="G27" s="60"/>
      <c r="H27" s="61"/>
      <c r="I27" s="61"/>
      <c r="J27" s="61"/>
      <c r="K27" s="166" t="e">
        <f>IF($A27&gt;0,VLOOKUP($A27,#REF!,16,0),"")</f>
        <v>#NAME?</v>
      </c>
      <c r="L27" s="167"/>
      <c r="M27" s="168"/>
    </row>
    <row r="28" spans="1:13" ht="20.100000000000001" customHeight="1">
      <c r="A28" t="e">
        <f>IF(B28&gt;VLOOKUP($E$2&amp;"-"&amp;$C$3,#REF!,2,FALSE),0,A27+1)</f>
        <v>#NAME?</v>
      </c>
      <c r="B28" s="56">
        <f t="shared" si="0"/>
        <v>21</v>
      </c>
      <c r="C28" s="57" t="e">
        <f>IF($A28&gt;0,VLOOKUP($A28,#REF!,4),"")</f>
        <v>#NAME?</v>
      </c>
      <c r="D28" s="58" t="e">
        <f>IF($A28&gt;0,VLOOKUP($A28,#REF!,5),"")</f>
        <v>#NAME?</v>
      </c>
      <c r="E28" s="59" t="e">
        <f>IF($A28&gt;0,VLOOKUP($A28,#REF!,6),"")</f>
        <v>#NAME?</v>
      </c>
      <c r="F28" s="89" t="e">
        <f>IF($A28&gt;0,VLOOKUP($A28,#REF!,8),"")</f>
        <v>#NAME?</v>
      </c>
      <c r="G28" s="60"/>
      <c r="H28" s="61"/>
      <c r="I28" s="61"/>
      <c r="J28" s="61"/>
      <c r="K28" s="166" t="e">
        <f>IF($A28&gt;0,VLOOKUP($A28,#REF!,16,0),"")</f>
        <v>#NAME?</v>
      </c>
      <c r="L28" s="167"/>
      <c r="M28" s="168"/>
    </row>
    <row r="29" spans="1:13" ht="20.100000000000001" customHeight="1">
      <c r="A29" t="e">
        <f>IF(B29&gt;VLOOKUP($E$2&amp;"-"&amp;$C$3,#REF!,2,FALSE),0,A28+1)</f>
        <v>#NAME?</v>
      </c>
      <c r="B29" s="56">
        <f t="shared" si="0"/>
        <v>22</v>
      </c>
      <c r="C29" s="57" t="e">
        <f>IF($A29&gt;0,VLOOKUP($A29,#REF!,4),"")</f>
        <v>#NAME?</v>
      </c>
      <c r="D29" s="58" t="e">
        <f>IF($A29&gt;0,VLOOKUP($A29,#REF!,5),"")</f>
        <v>#NAME?</v>
      </c>
      <c r="E29" s="59" t="e">
        <f>IF($A29&gt;0,VLOOKUP($A29,#REF!,6),"")</f>
        <v>#NAME?</v>
      </c>
      <c r="F29" s="89" t="e">
        <f>IF($A29&gt;0,VLOOKUP($A29,#REF!,8),"")</f>
        <v>#NAME?</v>
      </c>
      <c r="G29" s="60"/>
      <c r="H29" s="61"/>
      <c r="I29" s="61"/>
      <c r="J29" s="61"/>
      <c r="K29" s="166" t="e">
        <f>IF($A29&gt;0,VLOOKUP($A29,#REF!,16,0),"")</f>
        <v>#NAME?</v>
      </c>
      <c r="L29" s="167"/>
      <c r="M29" s="168"/>
    </row>
    <row r="30" spans="1:13" ht="20.100000000000001" customHeight="1">
      <c r="A30" t="e">
        <f>IF(B30&gt;VLOOKUP($E$2&amp;"-"&amp;$C$3,#REF!,2,FALSE),0,A29+1)</f>
        <v>#NAME?</v>
      </c>
      <c r="B30" s="56">
        <f t="shared" si="0"/>
        <v>23</v>
      </c>
      <c r="C30" s="57" t="e">
        <f>IF($A30&gt;0,VLOOKUP($A30,#REF!,4),"")</f>
        <v>#NAME?</v>
      </c>
      <c r="D30" s="58" t="e">
        <f>IF($A30&gt;0,VLOOKUP($A30,#REF!,5),"")</f>
        <v>#NAME?</v>
      </c>
      <c r="E30" s="59" t="e">
        <f>IF($A30&gt;0,VLOOKUP($A30,#REF!,6),"")</f>
        <v>#NAME?</v>
      </c>
      <c r="F30" s="89" t="e">
        <f>IF($A30&gt;0,VLOOKUP($A30,#REF!,8),"")</f>
        <v>#NAME?</v>
      </c>
      <c r="G30" s="60"/>
      <c r="H30" s="61"/>
      <c r="I30" s="61"/>
      <c r="J30" s="61"/>
      <c r="K30" s="166" t="e">
        <f>IF($A30&gt;0,VLOOKUP($A30,#REF!,16,0),"")</f>
        <v>#NAME?</v>
      </c>
      <c r="L30" s="167"/>
      <c r="M30" s="168"/>
    </row>
    <row r="31" spans="1:13" ht="20.100000000000001" customHeight="1">
      <c r="A31" t="e">
        <f>IF(B31&gt;VLOOKUP($E$2&amp;"-"&amp;$C$3,#REF!,2,FALSE),0,A30+1)</f>
        <v>#NAME?</v>
      </c>
      <c r="B31" s="56">
        <f t="shared" si="0"/>
        <v>24</v>
      </c>
      <c r="C31" s="57" t="e">
        <f>IF($A31&gt;0,VLOOKUP($A31,#REF!,4),"")</f>
        <v>#NAME?</v>
      </c>
      <c r="D31" s="58" t="e">
        <f>IF($A31&gt;0,VLOOKUP($A31,#REF!,5),"")</f>
        <v>#NAME?</v>
      </c>
      <c r="E31" s="59" t="e">
        <f>IF($A31&gt;0,VLOOKUP($A31,#REF!,6),"")</f>
        <v>#NAME?</v>
      </c>
      <c r="F31" s="89" t="e">
        <f>IF($A31&gt;0,VLOOKUP($A31,#REF!,8),"")</f>
        <v>#NAME?</v>
      </c>
      <c r="G31" s="60"/>
      <c r="H31" s="61"/>
      <c r="I31" s="61"/>
      <c r="J31" s="61"/>
      <c r="K31" s="166" t="e">
        <f>IF($A31&gt;0,VLOOKUP($A31,#REF!,16,0),"")</f>
        <v>#NAME?</v>
      </c>
      <c r="L31" s="167"/>
      <c r="M31" s="168"/>
    </row>
    <row r="32" spans="1:13" ht="20.100000000000001" customHeight="1">
      <c r="A32" t="e">
        <f>IF(B32&gt;VLOOKUP($E$2&amp;"-"&amp;$C$3,#REF!,2,FALSE),0,A31+1)</f>
        <v>#NAME?</v>
      </c>
      <c r="B32" s="56">
        <f t="shared" si="0"/>
        <v>25</v>
      </c>
      <c r="C32" s="57" t="e">
        <f>IF($A32&gt;0,VLOOKUP($A32,#REF!,4),"")</f>
        <v>#NAME?</v>
      </c>
      <c r="D32" s="58" t="e">
        <f>IF($A32&gt;0,VLOOKUP($A32,#REF!,5),"")</f>
        <v>#NAME?</v>
      </c>
      <c r="E32" s="59" t="e">
        <f>IF($A32&gt;0,VLOOKUP($A32,#REF!,6),"")</f>
        <v>#NAME?</v>
      </c>
      <c r="F32" s="89" t="e">
        <f>IF($A32&gt;0,VLOOKUP($A32,#REF!,8),"")</f>
        <v>#NAME?</v>
      </c>
      <c r="G32" s="60"/>
      <c r="H32" s="61"/>
      <c r="I32" s="61"/>
      <c r="J32" s="61"/>
      <c r="K32" s="166" t="e">
        <f>IF($A32&gt;0,VLOOKUP($A32,#REF!,16,0),"")</f>
        <v>#NAME?</v>
      </c>
      <c r="L32" s="167"/>
      <c r="M32" s="168"/>
    </row>
    <row r="33" spans="1:13" ht="20.100000000000001" customHeight="1">
      <c r="A33" t="e">
        <f>IF(B33&gt;VLOOKUP($E$2&amp;"-"&amp;$C$3,#REF!,2,FALSE),0,A32+1)</f>
        <v>#NAME?</v>
      </c>
      <c r="B33" s="56">
        <f t="shared" si="0"/>
        <v>26</v>
      </c>
      <c r="C33" s="57" t="e">
        <f>IF($A33&gt;0,VLOOKUP($A33,#REF!,4),"")</f>
        <v>#NAME?</v>
      </c>
      <c r="D33" s="58" t="e">
        <f>IF($A33&gt;0,VLOOKUP($A33,#REF!,5),"")</f>
        <v>#NAME?</v>
      </c>
      <c r="E33" s="59" t="e">
        <f>IF($A33&gt;0,VLOOKUP($A33,#REF!,6),"")</f>
        <v>#NAME?</v>
      </c>
      <c r="F33" s="89" t="e">
        <f>IF($A33&gt;0,VLOOKUP($A33,#REF!,8),"")</f>
        <v>#NAME?</v>
      </c>
      <c r="G33" s="60"/>
      <c r="H33" s="61"/>
      <c r="I33" s="61"/>
      <c r="J33" s="61"/>
      <c r="K33" s="166" t="e">
        <f>IF($A33&gt;0,VLOOKUP($A33,#REF!,16,0),"")</f>
        <v>#NAME?</v>
      </c>
      <c r="L33" s="167"/>
      <c r="M33" s="168"/>
    </row>
    <row r="34" spans="1:13" ht="20.100000000000001" customHeight="1">
      <c r="A34" t="e">
        <f>IF(B34&gt;VLOOKUP($E$2&amp;"-"&amp;$C$3,#REF!,2,FALSE),0,A33+1)</f>
        <v>#NAME?</v>
      </c>
      <c r="B34" s="56">
        <f t="shared" si="0"/>
        <v>27</v>
      </c>
      <c r="C34" s="57" t="e">
        <f>IF($A34&gt;0,VLOOKUP($A34,#REF!,4),"")</f>
        <v>#NAME?</v>
      </c>
      <c r="D34" s="58" t="e">
        <f>IF($A34&gt;0,VLOOKUP($A34,#REF!,5),"")</f>
        <v>#NAME?</v>
      </c>
      <c r="E34" s="59" t="e">
        <f>IF($A34&gt;0,VLOOKUP($A34,#REF!,6),"")</f>
        <v>#NAME?</v>
      </c>
      <c r="F34" s="89" t="e">
        <f>IF($A34&gt;0,VLOOKUP($A34,#REF!,8),"")</f>
        <v>#NAME?</v>
      </c>
      <c r="G34" s="60"/>
      <c r="H34" s="61"/>
      <c r="I34" s="61"/>
      <c r="J34" s="61"/>
      <c r="K34" s="166" t="e">
        <f>IF($A34&gt;0,VLOOKUP($A34,#REF!,16,0),"")</f>
        <v>#NAME?</v>
      </c>
      <c r="L34" s="167"/>
      <c r="M34" s="168"/>
    </row>
    <row r="35" spans="1:13" ht="20.100000000000001" customHeight="1">
      <c r="A35" t="e">
        <f>IF(B35&gt;VLOOKUP($E$2&amp;"-"&amp;$C$3,#REF!,2,FALSE),0,A34+1)</f>
        <v>#NAME?</v>
      </c>
      <c r="B35" s="56">
        <f t="shared" si="0"/>
        <v>28</v>
      </c>
      <c r="C35" s="57" t="e">
        <f>IF($A35&gt;0,VLOOKUP($A35,#REF!,4),"")</f>
        <v>#NAME?</v>
      </c>
      <c r="D35" s="58" t="e">
        <f>IF($A35&gt;0,VLOOKUP($A35,#REF!,5),"")</f>
        <v>#NAME?</v>
      </c>
      <c r="E35" s="59" t="e">
        <f>IF($A35&gt;0,VLOOKUP($A35,#REF!,6),"")</f>
        <v>#NAME?</v>
      </c>
      <c r="F35" s="89" t="e">
        <f>IF($A35&gt;0,VLOOKUP($A35,#REF!,8),"")</f>
        <v>#NAME?</v>
      </c>
      <c r="G35" s="60"/>
      <c r="H35" s="61"/>
      <c r="I35" s="61"/>
      <c r="J35" s="61"/>
      <c r="K35" s="166" t="e">
        <f>IF($A35&gt;0,VLOOKUP($A35,#REF!,16,0),"")</f>
        <v>#NAME?</v>
      </c>
      <c r="L35" s="167"/>
      <c r="M35" s="168"/>
    </row>
    <row r="36" spans="1:13" ht="20.100000000000001" customHeight="1">
      <c r="A36" t="e">
        <f>IF(B36&gt;VLOOKUP($E$2&amp;"-"&amp;$C$3,#REF!,2,FALSE),0,A35+1)</f>
        <v>#NAME?</v>
      </c>
      <c r="B36" s="56">
        <f t="shared" si="0"/>
        <v>29</v>
      </c>
      <c r="C36" s="57" t="e">
        <f>IF($A36&gt;0,VLOOKUP($A36,#REF!,4),"")</f>
        <v>#NAME?</v>
      </c>
      <c r="D36" s="58" t="e">
        <f>IF($A36&gt;0,VLOOKUP($A36,#REF!,5),"")</f>
        <v>#NAME?</v>
      </c>
      <c r="E36" s="59" t="e">
        <f>IF($A36&gt;0,VLOOKUP($A36,#REF!,6),"")</f>
        <v>#NAME?</v>
      </c>
      <c r="F36" s="89" t="e">
        <f>IF($A36&gt;0,VLOOKUP($A36,#REF!,8),"")</f>
        <v>#NAME?</v>
      </c>
      <c r="G36" s="60"/>
      <c r="H36" s="61"/>
      <c r="I36" s="61"/>
      <c r="J36" s="61"/>
      <c r="K36" s="166" t="e">
        <f>IF($A36&gt;0,VLOOKUP($A36,#REF!,16,0),"")</f>
        <v>#NAME?</v>
      </c>
      <c r="L36" s="167"/>
      <c r="M36" s="168"/>
    </row>
    <row r="37" spans="1:13" ht="20.100000000000001" customHeight="1">
      <c r="A37" t="e">
        <f>IF(B37&gt;VLOOKUP($E$2&amp;"-"&amp;$C$3,#REF!,2,FALSE),0,A36+1)</f>
        <v>#NAME?</v>
      </c>
      <c r="B37" s="63">
        <f t="shared" si="0"/>
        <v>30</v>
      </c>
      <c r="C37" s="57" t="e">
        <f>IF($A37&gt;0,VLOOKUP($A37,#REF!,4),"")</f>
        <v>#NAME?</v>
      </c>
      <c r="D37" s="58" t="e">
        <f>IF($A37&gt;0,VLOOKUP($A37,#REF!,5),"")</f>
        <v>#NAME?</v>
      </c>
      <c r="E37" s="59" t="e">
        <f>IF($A37&gt;0,VLOOKUP($A37,#REF!,6),"")</f>
        <v>#NAME?</v>
      </c>
      <c r="F37" s="89" t="e">
        <f>IF($A37&gt;0,VLOOKUP($A37,#REF!,8),"")</f>
        <v>#NAME?</v>
      </c>
      <c r="G37" s="64"/>
      <c r="H37" s="65"/>
      <c r="I37" s="65"/>
      <c r="J37" s="65"/>
      <c r="K37" s="166" t="e">
        <f>IF($A37&gt;0,VLOOKUP($A37,#REF!,16,0),"")</f>
        <v>#NAME?</v>
      </c>
      <c r="L37" s="167"/>
      <c r="M37" s="168"/>
    </row>
    <row r="38" spans="1:13" ht="23.25" customHeight="1">
      <c r="B38" s="66" t="s">
        <v>71</v>
      </c>
      <c r="C38" s="67"/>
      <c r="D38" s="68"/>
      <c r="E38" s="69"/>
      <c r="F38" s="70"/>
      <c r="G38" s="71"/>
      <c r="H38" s="72"/>
      <c r="I38" s="72"/>
      <c r="J38" s="72"/>
      <c r="K38" s="62"/>
      <c r="L38" s="62"/>
      <c r="M38" s="62"/>
    </row>
    <row r="39" spans="1:13" ht="20.100000000000001" customHeight="1">
      <c r="B39" s="73" t="s">
        <v>72</v>
      </c>
      <c r="C39" s="74"/>
      <c r="D39" s="75"/>
      <c r="E39" s="76"/>
      <c r="F39" s="77"/>
      <c r="G39" s="78"/>
      <c r="H39" s="79"/>
      <c r="I39" s="79"/>
      <c r="J39" s="79"/>
      <c r="K39" s="80"/>
      <c r="L39" s="80"/>
      <c r="M39" s="80"/>
    </row>
    <row r="40" spans="1:13" ht="20.100000000000001" customHeight="1">
      <c r="B40" s="81"/>
      <c r="C40" s="74"/>
      <c r="D40" s="75"/>
      <c r="E40" s="76"/>
      <c r="F40" s="77"/>
      <c r="G40" s="78"/>
      <c r="H40" s="79"/>
      <c r="I40" s="79"/>
      <c r="J40" s="79"/>
      <c r="K40" s="80"/>
      <c r="L40" s="80"/>
      <c r="M40" s="80"/>
    </row>
    <row r="41" spans="1:13" ht="20.100000000000001" customHeight="1">
      <c r="B41" s="81"/>
      <c r="C41" s="74"/>
      <c r="D41" s="75"/>
      <c r="E41" s="76"/>
      <c r="F41" s="77"/>
      <c r="G41" s="78"/>
      <c r="H41" s="79"/>
      <c r="I41" s="79"/>
      <c r="J41" s="79"/>
      <c r="K41" s="80"/>
      <c r="L41" s="80"/>
      <c r="M41" s="80"/>
    </row>
    <row r="42" spans="1:13" ht="8.25" customHeight="1">
      <c r="B42" s="81"/>
      <c r="C42" s="74"/>
      <c r="D42" s="75"/>
      <c r="E42" s="76"/>
      <c r="F42" s="77"/>
      <c r="G42" s="78"/>
      <c r="H42" s="79"/>
      <c r="I42" s="79"/>
      <c r="J42" s="79"/>
      <c r="K42" s="80"/>
      <c r="L42" s="80"/>
      <c r="M42" s="80"/>
    </row>
    <row r="43" spans="1:13" ht="20.100000000000001" customHeight="1">
      <c r="B43" s="82" t="s">
        <v>73</v>
      </c>
      <c r="C43" s="74"/>
      <c r="D43" s="75"/>
      <c r="E43" s="76"/>
      <c r="F43" s="77"/>
      <c r="G43" s="78"/>
      <c r="H43" s="79"/>
      <c r="I43" s="79"/>
      <c r="J43" s="79"/>
      <c r="K43" s="80"/>
      <c r="L43" s="80"/>
      <c r="M43" s="80"/>
    </row>
    <row r="44" spans="1:13" ht="20.100000000000001" customHeight="1">
      <c r="A44" t="e">
        <f>IF(B44&gt;VLOOKUP($E$2&amp;"-"&amp;$C$3,#REF!,2,FALSE),0,A37+1)</f>
        <v>#NAME?</v>
      </c>
      <c r="B44" s="83">
        <f>B37+1</f>
        <v>31</v>
      </c>
      <c r="C44" s="84" t="e">
        <f>IF($A44&gt;0,VLOOKUP($A44,#REF!,4),"")</f>
        <v>#NAME?</v>
      </c>
      <c r="D44" s="85" t="e">
        <f>IF($A44&gt;0,VLOOKUP($A44,#REF!,5),"")</f>
        <v>#NAME?</v>
      </c>
      <c r="E44" s="86" t="e">
        <f>IF($A44&gt;0,VLOOKUP($A44,#REF!,6),"")</f>
        <v>#NAME?</v>
      </c>
      <c r="F44" s="90" t="e">
        <f>IF($A44&gt;0,VLOOKUP($A44,#REF!,8),"")</f>
        <v>#NAME?</v>
      </c>
      <c r="G44" s="87"/>
      <c r="H44" s="88"/>
      <c r="I44" s="88"/>
      <c r="J44" s="88"/>
      <c r="K44" s="169" t="e">
        <f>IF($A44&gt;0,VLOOKUP($A44,#REF!,16,0),"")</f>
        <v>#NAME?</v>
      </c>
      <c r="L44" s="170"/>
      <c r="M44" s="171"/>
    </row>
    <row r="45" spans="1:13" ht="20.100000000000001" customHeight="1">
      <c r="A45" t="e">
        <f>IF(B45&gt;VLOOKUP($E$2&amp;"-"&amp;$C$3,#REF!,2,FALSE),0,A44+1)</f>
        <v>#NAME?</v>
      </c>
      <c r="B45" s="56">
        <f t="shared" si="0"/>
        <v>32</v>
      </c>
      <c r="C45" s="57" t="e">
        <f>IF($A45&gt;0,VLOOKUP($A45,#REF!,4),"")</f>
        <v>#NAME?</v>
      </c>
      <c r="D45" s="58" t="e">
        <f>IF($A45&gt;0,VLOOKUP($A45,#REF!,5),"")</f>
        <v>#NAME?</v>
      </c>
      <c r="E45" s="59" t="e">
        <f>IF($A45&gt;0,VLOOKUP($A45,#REF!,6),"")</f>
        <v>#NAME?</v>
      </c>
      <c r="F45" s="89" t="e">
        <f>IF($A45&gt;0,VLOOKUP($A45,#REF!,8),"")</f>
        <v>#NAME?</v>
      </c>
      <c r="G45" s="60"/>
      <c r="H45" s="61"/>
      <c r="I45" s="61"/>
      <c r="J45" s="61"/>
      <c r="K45" s="166" t="e">
        <f>IF($A45&gt;0,VLOOKUP($A45,#REF!,16,0),"")</f>
        <v>#NAME?</v>
      </c>
      <c r="L45" s="167"/>
      <c r="M45" s="168"/>
    </row>
    <row r="46" spans="1:13" ht="20.100000000000001" customHeight="1">
      <c r="A46" t="e">
        <f>IF(B46&gt;VLOOKUP($E$2&amp;"-"&amp;$C$3,#REF!,2,FALSE),0,A45+1)</f>
        <v>#NAME?</v>
      </c>
      <c r="B46" s="56">
        <f t="shared" si="0"/>
        <v>33</v>
      </c>
      <c r="C46" s="57" t="e">
        <f>IF($A46&gt;0,VLOOKUP($A46,#REF!,4),"")</f>
        <v>#NAME?</v>
      </c>
      <c r="D46" s="58" t="e">
        <f>IF($A46&gt;0,VLOOKUP($A46,#REF!,5),"")</f>
        <v>#NAME?</v>
      </c>
      <c r="E46" s="59" t="e">
        <f>IF($A46&gt;0,VLOOKUP($A46,#REF!,6),"")</f>
        <v>#NAME?</v>
      </c>
      <c r="F46" s="89" t="e">
        <f>IF($A46&gt;0,VLOOKUP($A46,#REF!,8),"")</f>
        <v>#NAME?</v>
      </c>
      <c r="G46" s="60"/>
      <c r="H46" s="61"/>
      <c r="I46" s="61"/>
      <c r="J46" s="61"/>
      <c r="K46" s="166" t="e">
        <f>IF($A46&gt;0,VLOOKUP($A46,#REF!,16,0),"")</f>
        <v>#NAME?</v>
      </c>
      <c r="L46" s="167"/>
      <c r="M46" s="168"/>
    </row>
    <row r="47" spans="1:13" ht="20.100000000000001" customHeight="1">
      <c r="A47" t="e">
        <f>IF(B47&gt;VLOOKUP($E$2&amp;"-"&amp;$C$3,#REF!,2,FALSE),0,A46+1)</f>
        <v>#NAME?</v>
      </c>
      <c r="B47" s="56">
        <f t="shared" si="0"/>
        <v>34</v>
      </c>
      <c r="C47" s="57" t="e">
        <f>IF($A47&gt;0,VLOOKUP($A47,#REF!,4),"")</f>
        <v>#NAME?</v>
      </c>
      <c r="D47" s="58" t="e">
        <f>IF($A47&gt;0,VLOOKUP($A47,#REF!,5),"")</f>
        <v>#NAME?</v>
      </c>
      <c r="E47" s="59" t="e">
        <f>IF($A47&gt;0,VLOOKUP($A47,#REF!,6),"")</f>
        <v>#NAME?</v>
      </c>
      <c r="F47" s="89" t="e">
        <f>IF($A47&gt;0,VLOOKUP($A47,#REF!,8),"")</f>
        <v>#NAME?</v>
      </c>
      <c r="G47" s="60"/>
      <c r="H47" s="61"/>
      <c r="I47" s="61"/>
      <c r="J47" s="61"/>
      <c r="K47" s="166" t="e">
        <f>IF($A47&gt;0,VLOOKUP($A47,#REF!,16,0),"")</f>
        <v>#NAME?</v>
      </c>
      <c r="L47" s="167"/>
      <c r="M47" s="168"/>
    </row>
    <row r="48" spans="1:13" ht="20.100000000000001" customHeight="1">
      <c r="A48" t="e">
        <f>IF(B48&gt;VLOOKUP($E$2&amp;"-"&amp;$C$3,#REF!,2,FALSE),0,A47+1)</f>
        <v>#NAME?</v>
      </c>
      <c r="B48" s="56">
        <f t="shared" si="0"/>
        <v>35</v>
      </c>
      <c r="C48" s="57" t="e">
        <f>IF($A48&gt;0,VLOOKUP($A48,#REF!,4),"")</f>
        <v>#NAME?</v>
      </c>
      <c r="D48" s="58" t="e">
        <f>IF($A48&gt;0,VLOOKUP($A48,#REF!,5),"")</f>
        <v>#NAME?</v>
      </c>
      <c r="E48" s="59" t="e">
        <f>IF($A48&gt;0,VLOOKUP($A48,#REF!,6),"")</f>
        <v>#NAME?</v>
      </c>
      <c r="F48" s="89" t="e">
        <f>IF($A48&gt;0,VLOOKUP($A48,#REF!,8),"")</f>
        <v>#NAME?</v>
      </c>
      <c r="G48" s="60"/>
      <c r="H48" s="61"/>
      <c r="I48" s="61"/>
      <c r="J48" s="61"/>
      <c r="K48" s="166" t="e">
        <f>IF($A48&gt;0,VLOOKUP($A48,#REF!,16,0),"")</f>
        <v>#NAME?</v>
      </c>
      <c r="L48" s="167"/>
      <c r="M48" s="168"/>
    </row>
    <row r="49" spans="1:13" ht="20.100000000000001" customHeight="1">
      <c r="A49" t="e">
        <f>IF(B49&gt;VLOOKUP($E$2&amp;"-"&amp;$C$3,#REF!,2,FALSE),0,A48+1)</f>
        <v>#NAME?</v>
      </c>
      <c r="B49" s="56">
        <f t="shared" si="0"/>
        <v>36</v>
      </c>
      <c r="C49" s="57" t="e">
        <f>IF($A49&gt;0,VLOOKUP($A49,#REF!,4),"")</f>
        <v>#NAME?</v>
      </c>
      <c r="D49" s="58" t="e">
        <f>IF($A49&gt;0,VLOOKUP($A49,#REF!,5),"")</f>
        <v>#NAME?</v>
      </c>
      <c r="E49" s="59" t="e">
        <f>IF($A49&gt;0,VLOOKUP($A49,#REF!,6),"")</f>
        <v>#NAME?</v>
      </c>
      <c r="F49" s="89" t="e">
        <f>IF($A49&gt;0,VLOOKUP($A49,#REF!,8),"")</f>
        <v>#NAME?</v>
      </c>
      <c r="G49" s="60"/>
      <c r="H49" s="61"/>
      <c r="I49" s="61"/>
      <c r="J49" s="61"/>
      <c r="K49" s="166" t="e">
        <f>IF($A49&gt;0,VLOOKUP($A49,#REF!,16,0),"")</f>
        <v>#NAME?</v>
      </c>
      <c r="L49" s="167"/>
      <c r="M49" s="168"/>
    </row>
    <row r="50" spans="1:13" ht="20.100000000000001" customHeight="1">
      <c r="A50" t="e">
        <f>IF(B50&gt;VLOOKUP($E$2&amp;"-"&amp;$C$3,#REF!,2,FALSE),0,A49+1)</f>
        <v>#NAME?</v>
      </c>
      <c r="B50" s="56">
        <f t="shared" si="0"/>
        <v>37</v>
      </c>
      <c r="C50" s="57" t="e">
        <f>IF($A50&gt;0,VLOOKUP($A50,#REF!,4),"")</f>
        <v>#NAME?</v>
      </c>
      <c r="D50" s="58" t="e">
        <f>IF($A50&gt;0,VLOOKUP($A50,#REF!,5),"")</f>
        <v>#NAME?</v>
      </c>
      <c r="E50" s="59" t="e">
        <f>IF($A50&gt;0,VLOOKUP($A50,#REF!,6),"")</f>
        <v>#NAME?</v>
      </c>
      <c r="F50" s="89" t="e">
        <f>IF($A50&gt;0,VLOOKUP($A50,#REF!,8),"")</f>
        <v>#NAME?</v>
      </c>
      <c r="G50" s="60"/>
      <c r="H50" s="61"/>
      <c r="I50" s="61"/>
      <c r="J50" s="61"/>
      <c r="K50" s="166" t="e">
        <f>IF($A50&gt;0,VLOOKUP($A50,#REF!,16,0),"")</f>
        <v>#NAME?</v>
      </c>
      <c r="L50" s="167"/>
      <c r="M50" s="168"/>
    </row>
    <row r="51" spans="1:13" ht="20.100000000000001" customHeight="1">
      <c r="A51" t="e">
        <f>IF(B51&gt;VLOOKUP($E$2&amp;"-"&amp;$C$3,#REF!,2,FALSE),0,A50+1)</f>
        <v>#NAME?</v>
      </c>
      <c r="B51" s="56">
        <f t="shared" si="0"/>
        <v>38</v>
      </c>
      <c r="C51" s="57" t="e">
        <f>IF($A51&gt;0,VLOOKUP($A51,#REF!,4),"")</f>
        <v>#NAME?</v>
      </c>
      <c r="D51" s="58" t="e">
        <f>IF($A51&gt;0,VLOOKUP($A51,#REF!,5),"")</f>
        <v>#NAME?</v>
      </c>
      <c r="E51" s="59" t="e">
        <f>IF($A51&gt;0,VLOOKUP($A51,#REF!,6),"")</f>
        <v>#NAME?</v>
      </c>
      <c r="F51" s="89" t="e">
        <f>IF($A51&gt;0,VLOOKUP($A51,#REF!,8),"")</f>
        <v>#NAME?</v>
      </c>
      <c r="G51" s="60"/>
      <c r="H51" s="61"/>
      <c r="I51" s="61"/>
      <c r="J51" s="61"/>
      <c r="K51" s="166" t="e">
        <f>IF($A51&gt;0,VLOOKUP($A51,#REF!,16,0),"")</f>
        <v>#NAME?</v>
      </c>
      <c r="L51" s="167"/>
      <c r="M51" s="168"/>
    </row>
    <row r="52" spans="1:13" ht="20.100000000000001" customHeight="1">
      <c r="A52" t="e">
        <f>IF(B52&gt;VLOOKUP($E$2&amp;"-"&amp;$C$3,#REF!,2,FALSE),0,A51+1)</f>
        <v>#NAME?</v>
      </c>
      <c r="B52" s="56">
        <f t="shared" si="0"/>
        <v>39</v>
      </c>
      <c r="C52" s="57" t="e">
        <f>IF($A52&gt;0,VLOOKUP($A52,#REF!,4),"")</f>
        <v>#NAME?</v>
      </c>
      <c r="D52" s="58" t="e">
        <f>IF($A52&gt;0,VLOOKUP($A52,#REF!,5),"")</f>
        <v>#NAME?</v>
      </c>
      <c r="E52" s="59" t="e">
        <f>IF($A52&gt;0,VLOOKUP($A52,#REF!,6),"")</f>
        <v>#NAME?</v>
      </c>
      <c r="F52" s="89" t="e">
        <f>IF($A52&gt;0,VLOOKUP($A52,#REF!,8),"")</f>
        <v>#NAME?</v>
      </c>
      <c r="G52" s="60"/>
      <c r="H52" s="61"/>
      <c r="I52" s="61"/>
      <c r="J52" s="61"/>
      <c r="K52" s="166" t="e">
        <f>IF($A52&gt;0,VLOOKUP($A52,#REF!,16,0),"")</f>
        <v>#NAME?</v>
      </c>
      <c r="L52" s="167"/>
      <c r="M52" s="168"/>
    </row>
    <row r="53" spans="1:13" ht="20.100000000000001" customHeight="1">
      <c r="A53" t="e">
        <f>IF(B53&gt;VLOOKUP($E$2&amp;"-"&amp;$C$3,#REF!,2,FALSE),0,A52+1)</f>
        <v>#NAME?</v>
      </c>
      <c r="B53" s="56">
        <f t="shared" si="0"/>
        <v>40</v>
      </c>
      <c r="C53" s="57" t="e">
        <f>IF($A53&gt;0,VLOOKUP($A53,#REF!,4),"")</f>
        <v>#NAME?</v>
      </c>
      <c r="D53" s="58" t="e">
        <f>IF($A53&gt;0,VLOOKUP($A53,#REF!,5),"")</f>
        <v>#NAME?</v>
      </c>
      <c r="E53" s="59" t="e">
        <f>IF($A53&gt;0,VLOOKUP($A53,#REF!,6),"")</f>
        <v>#NAME?</v>
      </c>
      <c r="F53" s="89" t="e">
        <f>IF($A53&gt;0,VLOOKUP($A53,#REF!,8),"")</f>
        <v>#NAME?</v>
      </c>
      <c r="G53" s="60"/>
      <c r="H53" s="61"/>
      <c r="I53" s="61"/>
      <c r="J53" s="61"/>
      <c r="K53" s="166" t="e">
        <f>IF($A53&gt;0,VLOOKUP($A53,#REF!,16,0),"")</f>
        <v>#NAME?</v>
      </c>
      <c r="L53" s="167"/>
      <c r="M53" s="168"/>
    </row>
    <row r="54" spans="1:13" ht="20.100000000000001" customHeight="1">
      <c r="A54" t="e">
        <f>IF(B54&gt;VLOOKUP($E$2&amp;"-"&amp;$C$3,#REF!,2,FALSE),0,A53+1)</f>
        <v>#NAME?</v>
      </c>
      <c r="B54" s="56">
        <f t="shared" si="0"/>
        <v>41</v>
      </c>
      <c r="C54" s="57" t="e">
        <f>IF($A54&gt;0,VLOOKUP($A54,#REF!,4),"")</f>
        <v>#NAME?</v>
      </c>
      <c r="D54" s="58" t="e">
        <f>IF($A54&gt;0,VLOOKUP($A54,#REF!,5),"")</f>
        <v>#NAME?</v>
      </c>
      <c r="E54" s="59" t="e">
        <f>IF($A54&gt;0,VLOOKUP($A54,#REF!,6),"")</f>
        <v>#NAME?</v>
      </c>
      <c r="F54" s="89" t="e">
        <f>IF($A54&gt;0,VLOOKUP($A54,#REF!,8),"")</f>
        <v>#NAME?</v>
      </c>
      <c r="G54" s="60"/>
      <c r="H54" s="61"/>
      <c r="I54" s="61"/>
      <c r="J54" s="61"/>
      <c r="K54" s="166" t="e">
        <f>IF($A54&gt;0,VLOOKUP($A54,#REF!,16,0),"")</f>
        <v>#NAME?</v>
      </c>
      <c r="L54" s="167"/>
      <c r="M54" s="168"/>
    </row>
    <row r="55" spans="1:13" ht="20.100000000000001" customHeight="1">
      <c r="A55" t="e">
        <f>IF(B55&gt;VLOOKUP($E$2&amp;"-"&amp;$C$3,#REF!,2,FALSE),0,A54+1)</f>
        <v>#NAME?</v>
      </c>
      <c r="B55" s="56">
        <f t="shared" si="0"/>
        <v>42</v>
      </c>
      <c r="C55" s="57" t="e">
        <f>IF($A55&gt;0,VLOOKUP($A55,#REF!,4),"")</f>
        <v>#NAME?</v>
      </c>
      <c r="D55" s="58" t="e">
        <f>IF($A55&gt;0,VLOOKUP($A55,#REF!,5),"")</f>
        <v>#NAME?</v>
      </c>
      <c r="E55" s="59" t="e">
        <f>IF($A55&gt;0,VLOOKUP($A55,#REF!,6),"")</f>
        <v>#NAME?</v>
      </c>
      <c r="F55" s="89" t="e">
        <f>IF($A55&gt;0,VLOOKUP($A55,#REF!,8),"")</f>
        <v>#NAME?</v>
      </c>
      <c r="G55" s="60"/>
      <c r="H55" s="61"/>
      <c r="I55" s="61"/>
      <c r="J55" s="61"/>
      <c r="K55" s="166" t="e">
        <f>IF($A55&gt;0,VLOOKUP($A55,#REF!,16,0),"")</f>
        <v>#NAME?</v>
      </c>
      <c r="L55" s="167"/>
      <c r="M55" s="168"/>
    </row>
    <row r="56" spans="1:13" ht="20.100000000000001" customHeight="1">
      <c r="A56" t="e">
        <f>IF(B56&gt;VLOOKUP($E$2&amp;"-"&amp;$C$3,#REF!,2,FALSE),0,A55+1)</f>
        <v>#NAME?</v>
      </c>
      <c r="B56" s="56">
        <f t="shared" si="0"/>
        <v>43</v>
      </c>
      <c r="C56" s="57" t="e">
        <f>IF($A56&gt;0,VLOOKUP($A56,#REF!,4),"")</f>
        <v>#NAME?</v>
      </c>
      <c r="D56" s="58" t="e">
        <f>IF($A56&gt;0,VLOOKUP($A56,#REF!,5),"")</f>
        <v>#NAME?</v>
      </c>
      <c r="E56" s="59" t="e">
        <f>IF($A56&gt;0,VLOOKUP($A56,#REF!,6),"")</f>
        <v>#NAME?</v>
      </c>
      <c r="F56" s="89" t="e">
        <f>IF($A56&gt;0,VLOOKUP($A56,#REF!,8),"")</f>
        <v>#NAME?</v>
      </c>
      <c r="G56" s="60"/>
      <c r="H56" s="61"/>
      <c r="I56" s="61"/>
      <c r="J56" s="61"/>
      <c r="K56" s="166" t="e">
        <f>IF($A56&gt;0,VLOOKUP($A56,#REF!,16,0),"")</f>
        <v>#NAME?</v>
      </c>
      <c r="L56" s="167"/>
      <c r="M56" s="168"/>
    </row>
    <row r="57" spans="1:13" ht="20.100000000000001" customHeight="1">
      <c r="A57" t="e">
        <f>IF(B57&gt;VLOOKUP($E$2&amp;"-"&amp;$C$3,#REF!,2,FALSE),0,A56+1)</f>
        <v>#NAME?</v>
      </c>
      <c r="B57" s="56">
        <f t="shared" si="0"/>
        <v>44</v>
      </c>
      <c r="C57" s="57" t="e">
        <f>IF($A57&gt;0,VLOOKUP($A57,#REF!,4),"")</f>
        <v>#NAME?</v>
      </c>
      <c r="D57" s="58" t="e">
        <f>IF($A57&gt;0,VLOOKUP($A57,#REF!,5),"")</f>
        <v>#NAME?</v>
      </c>
      <c r="E57" s="59" t="e">
        <f>IF($A57&gt;0,VLOOKUP($A57,#REF!,6),"")</f>
        <v>#NAME?</v>
      </c>
      <c r="F57" s="89" t="e">
        <f>IF($A57&gt;0,VLOOKUP($A57,#REF!,8),"")</f>
        <v>#NAME?</v>
      </c>
      <c r="G57" s="60"/>
      <c r="H57" s="61"/>
      <c r="I57" s="61"/>
      <c r="J57" s="61"/>
      <c r="K57" s="166" t="e">
        <f>IF($A57&gt;0,VLOOKUP($A57,#REF!,16,0),"")</f>
        <v>#NAME?</v>
      </c>
      <c r="L57" s="167"/>
      <c r="M57" s="168"/>
    </row>
    <row r="58" spans="1:13" ht="20.100000000000001" customHeight="1">
      <c r="A58" t="e">
        <f>IF(B58&gt;VLOOKUP($E$2&amp;"-"&amp;$C$3,#REF!,2,FALSE),0,A57+1)</f>
        <v>#NAME?</v>
      </c>
      <c r="B58" s="56">
        <f t="shared" si="0"/>
        <v>45</v>
      </c>
      <c r="C58" s="57" t="e">
        <f>IF($A58&gt;0,VLOOKUP($A58,#REF!,4),"")</f>
        <v>#NAME?</v>
      </c>
      <c r="D58" s="58" t="e">
        <f>IF($A58&gt;0,VLOOKUP($A58,#REF!,5),"")</f>
        <v>#NAME?</v>
      </c>
      <c r="E58" s="59" t="e">
        <f>IF($A58&gt;0,VLOOKUP($A58,#REF!,6),"")</f>
        <v>#NAME?</v>
      </c>
      <c r="F58" s="89" t="e">
        <f>IF($A58&gt;0,VLOOKUP($A58,#REF!,8),"")</f>
        <v>#NAME?</v>
      </c>
      <c r="G58" s="60"/>
      <c r="H58" s="61"/>
      <c r="I58" s="61"/>
      <c r="J58" s="61"/>
      <c r="K58" s="166" t="e">
        <f>IF($A58&gt;0,VLOOKUP($A58,#REF!,16,0),"")</f>
        <v>#NAME?</v>
      </c>
      <c r="L58" s="167"/>
      <c r="M58" s="168"/>
    </row>
    <row r="59" spans="1:13" ht="20.100000000000001" customHeight="1">
      <c r="A59" t="e">
        <f>IF(B59&gt;VLOOKUP($E$2&amp;"-"&amp;$C$3,#REF!,2,FALSE),0,A58+1)</f>
        <v>#NAME?</v>
      </c>
      <c r="B59" s="56">
        <f t="shared" si="0"/>
        <v>46</v>
      </c>
      <c r="C59" s="57" t="e">
        <f>IF($A59&gt;0,VLOOKUP($A59,#REF!,4),"")</f>
        <v>#NAME?</v>
      </c>
      <c r="D59" s="58" t="e">
        <f>IF($A59&gt;0,VLOOKUP($A59,#REF!,5),"")</f>
        <v>#NAME?</v>
      </c>
      <c r="E59" s="59" t="e">
        <f>IF($A59&gt;0,VLOOKUP($A59,#REF!,6),"")</f>
        <v>#NAME?</v>
      </c>
      <c r="F59" s="89" t="e">
        <f>IF($A59&gt;0,VLOOKUP($A59,#REF!,8),"")</f>
        <v>#NAME?</v>
      </c>
      <c r="G59" s="60"/>
      <c r="H59" s="61"/>
      <c r="I59" s="61"/>
      <c r="J59" s="61"/>
      <c r="K59" s="166" t="e">
        <f>IF($A59&gt;0,VLOOKUP($A59,#REF!,16,0),"")</f>
        <v>#NAME?</v>
      </c>
      <c r="L59" s="167"/>
      <c r="M59" s="168"/>
    </row>
    <row r="60" spans="1:13" ht="20.100000000000001" customHeight="1">
      <c r="A60" t="e">
        <f>IF(B60&gt;VLOOKUP($E$2&amp;"-"&amp;$C$3,#REF!,2,FALSE),0,A59+1)</f>
        <v>#NAME?</v>
      </c>
      <c r="B60" s="56">
        <f t="shared" si="0"/>
        <v>47</v>
      </c>
      <c r="C60" s="57" t="e">
        <f>IF($A60&gt;0,VLOOKUP($A60,#REF!,4),"")</f>
        <v>#NAME?</v>
      </c>
      <c r="D60" s="58" t="e">
        <f>IF($A60&gt;0,VLOOKUP($A60,#REF!,5),"")</f>
        <v>#NAME?</v>
      </c>
      <c r="E60" s="59" t="e">
        <f>IF($A60&gt;0,VLOOKUP($A60,#REF!,6),"")</f>
        <v>#NAME?</v>
      </c>
      <c r="F60" s="89" t="e">
        <f>IF($A60&gt;0,VLOOKUP($A60,#REF!,8),"")</f>
        <v>#NAME?</v>
      </c>
      <c r="G60" s="60"/>
      <c r="H60" s="61"/>
      <c r="I60" s="61"/>
      <c r="J60" s="61"/>
      <c r="K60" s="166" t="e">
        <f>IF($A60&gt;0,VLOOKUP($A60,#REF!,16,0),"")</f>
        <v>#NAME?</v>
      </c>
      <c r="L60" s="167"/>
      <c r="M60" s="168"/>
    </row>
    <row r="61" spans="1:13" ht="20.100000000000001" customHeight="1">
      <c r="A61" t="e">
        <f>IF(B61&gt;VLOOKUP($E$2&amp;"-"&amp;$C$3,#REF!,2,FALSE),0,A60+1)</f>
        <v>#NAME?</v>
      </c>
      <c r="B61" s="56">
        <f t="shared" si="0"/>
        <v>48</v>
      </c>
      <c r="C61" s="57" t="e">
        <f>IF($A61&gt;0,VLOOKUP($A61,#REF!,4),"")</f>
        <v>#NAME?</v>
      </c>
      <c r="D61" s="58" t="e">
        <f>IF($A61&gt;0,VLOOKUP($A61,#REF!,5),"")</f>
        <v>#NAME?</v>
      </c>
      <c r="E61" s="59" t="e">
        <f>IF($A61&gt;0,VLOOKUP($A61,#REF!,6),"")</f>
        <v>#NAME?</v>
      </c>
      <c r="F61" s="89" t="e">
        <f>IF($A61&gt;0,VLOOKUP($A61,#REF!,8),"")</f>
        <v>#NAME?</v>
      </c>
      <c r="G61" s="60"/>
      <c r="H61" s="61"/>
      <c r="I61" s="61"/>
      <c r="J61" s="61"/>
      <c r="K61" s="166" t="e">
        <f>IF($A61&gt;0,VLOOKUP($A61,#REF!,16,0),"")</f>
        <v>#NAME?</v>
      </c>
      <c r="L61" s="167"/>
      <c r="M61" s="168"/>
    </row>
    <row r="62" spans="1:13" ht="20.100000000000001" customHeight="1">
      <c r="A62" t="e">
        <f>IF(B62&gt;VLOOKUP($E$2&amp;"-"&amp;$C$3,#REF!,2,FALSE),0,A61+1)</f>
        <v>#NAME?</v>
      </c>
      <c r="B62" s="56">
        <f t="shared" si="0"/>
        <v>49</v>
      </c>
      <c r="C62" s="57" t="e">
        <f>IF($A62&gt;0,VLOOKUP($A62,#REF!,4),"")</f>
        <v>#NAME?</v>
      </c>
      <c r="D62" s="58" t="e">
        <f>IF($A62&gt;0,VLOOKUP($A62,#REF!,5),"")</f>
        <v>#NAME?</v>
      </c>
      <c r="E62" s="59" t="e">
        <f>IF($A62&gt;0,VLOOKUP($A62,#REF!,6),"")</f>
        <v>#NAME?</v>
      </c>
      <c r="F62" s="89" t="e">
        <f>IF($A62&gt;0,VLOOKUP($A62,#REF!,8),"")</f>
        <v>#NAME?</v>
      </c>
      <c r="G62" s="60"/>
      <c r="H62" s="61"/>
      <c r="I62" s="61"/>
      <c r="J62" s="61"/>
      <c r="K62" s="166" t="e">
        <f>IF($A62&gt;0,VLOOKUP($A62,#REF!,16,0),"")</f>
        <v>#NAME?</v>
      </c>
      <c r="L62" s="167"/>
      <c r="M62" s="168"/>
    </row>
    <row r="63" spans="1:13" ht="20.100000000000001" customHeight="1">
      <c r="A63" t="e">
        <f>IF(B63&gt;VLOOKUP($E$2&amp;"-"&amp;$C$3,#REF!,2,FALSE),0,A62+1)</f>
        <v>#NAME?</v>
      </c>
      <c r="B63" s="56">
        <f t="shared" si="0"/>
        <v>50</v>
      </c>
      <c r="C63" s="57" t="e">
        <f>IF($A63&gt;0,VLOOKUP($A63,#REF!,4),"")</f>
        <v>#NAME?</v>
      </c>
      <c r="D63" s="58" t="e">
        <f>IF($A63&gt;0,VLOOKUP($A63,#REF!,5),"")</f>
        <v>#NAME?</v>
      </c>
      <c r="E63" s="59" t="e">
        <f>IF($A63&gt;0,VLOOKUP($A63,#REF!,6),"")</f>
        <v>#NAME?</v>
      </c>
      <c r="F63" s="89" t="e">
        <f>IF($A63&gt;0,VLOOKUP($A63,#REF!,8),"")</f>
        <v>#NAME?</v>
      </c>
      <c r="G63" s="60"/>
      <c r="H63" s="61"/>
      <c r="I63" s="61"/>
      <c r="J63" s="61"/>
      <c r="K63" s="166" t="e">
        <f>IF($A63&gt;0,VLOOKUP($A63,#REF!,16,0),"")</f>
        <v>#NAME?</v>
      </c>
      <c r="L63" s="167"/>
      <c r="M63" s="168"/>
    </row>
    <row r="64" spans="1:13" ht="20.100000000000001" customHeight="1">
      <c r="A64" t="e">
        <f>IF(B64&gt;VLOOKUP($E$2&amp;"-"&amp;$C$3,#REF!,2,FALSE),0,A63+1)</f>
        <v>#NAME?</v>
      </c>
      <c r="B64" s="56">
        <f t="shared" si="0"/>
        <v>51</v>
      </c>
      <c r="C64" s="57" t="e">
        <f>IF($A64&gt;0,VLOOKUP($A64,#REF!,4),"")</f>
        <v>#NAME?</v>
      </c>
      <c r="D64" s="58" t="e">
        <f>IF($A64&gt;0,VLOOKUP($A64,#REF!,5),"")</f>
        <v>#NAME?</v>
      </c>
      <c r="E64" s="59" t="e">
        <f>IF($A64&gt;0,VLOOKUP($A64,#REF!,6),"")</f>
        <v>#NAME?</v>
      </c>
      <c r="F64" s="89" t="e">
        <f>IF($A64&gt;0,VLOOKUP($A64,#REF!,8),"")</f>
        <v>#NAME?</v>
      </c>
      <c r="G64" s="60"/>
      <c r="H64" s="61"/>
      <c r="I64" s="61"/>
      <c r="J64" s="61"/>
      <c r="K64" s="166" t="e">
        <f>IF($A64&gt;0,VLOOKUP($A64,#REF!,16,0),"")</f>
        <v>#NAME?</v>
      </c>
      <c r="L64" s="167"/>
      <c r="M64" s="168"/>
    </row>
    <row r="65" spans="1:13" ht="20.100000000000001" customHeight="1">
      <c r="A65" t="e">
        <f>IF(B65&gt;VLOOKUP($E$2&amp;"-"&amp;$C$3,#REF!,2,FALSE),0,A64+1)</f>
        <v>#NAME?</v>
      </c>
      <c r="B65" s="56">
        <f t="shared" si="0"/>
        <v>52</v>
      </c>
      <c r="C65" s="57" t="e">
        <f>IF($A65&gt;0,VLOOKUP($A65,#REF!,4),"")</f>
        <v>#NAME?</v>
      </c>
      <c r="D65" s="58" t="e">
        <f>IF($A65&gt;0,VLOOKUP($A65,#REF!,5),"")</f>
        <v>#NAME?</v>
      </c>
      <c r="E65" s="59" t="e">
        <f>IF($A65&gt;0,VLOOKUP($A65,#REF!,6),"")</f>
        <v>#NAME?</v>
      </c>
      <c r="F65" s="89" t="e">
        <f>IF($A65&gt;0,VLOOKUP($A65,#REF!,8),"")</f>
        <v>#NAME?</v>
      </c>
      <c r="G65" s="60"/>
      <c r="H65" s="61"/>
      <c r="I65" s="61"/>
      <c r="J65" s="61"/>
      <c r="K65" s="166" t="e">
        <f>IF($A65&gt;0,VLOOKUP($A65,#REF!,16,0),"")</f>
        <v>#NAME?</v>
      </c>
      <c r="L65" s="167"/>
      <c r="M65" s="168"/>
    </row>
    <row r="66" spans="1:13" ht="20.100000000000001" customHeight="1">
      <c r="A66" t="e">
        <f>IF(B66&gt;VLOOKUP($E$2&amp;"-"&amp;$C$3,#REF!,2,FALSE),0,A65+1)</f>
        <v>#NAME?</v>
      </c>
      <c r="B66" s="56">
        <f t="shared" si="0"/>
        <v>53</v>
      </c>
      <c r="C66" s="57" t="e">
        <f>IF($A66&gt;0,VLOOKUP($A66,#REF!,4),"")</f>
        <v>#NAME?</v>
      </c>
      <c r="D66" s="58" t="e">
        <f>IF($A66&gt;0,VLOOKUP($A66,#REF!,5),"")</f>
        <v>#NAME?</v>
      </c>
      <c r="E66" s="59" t="e">
        <f>IF($A66&gt;0,VLOOKUP($A66,#REF!,6),"")</f>
        <v>#NAME?</v>
      </c>
      <c r="F66" s="89" t="e">
        <f>IF($A66&gt;0,VLOOKUP($A66,#REF!,8),"")</f>
        <v>#NAME?</v>
      </c>
      <c r="G66" s="60"/>
      <c r="H66" s="61"/>
      <c r="I66" s="61"/>
      <c r="J66" s="61"/>
      <c r="K66" s="166" t="e">
        <f>IF($A66&gt;0,VLOOKUP($A66,#REF!,16,0),"")</f>
        <v>#NAME?</v>
      </c>
      <c r="L66" s="167"/>
      <c r="M66" s="168"/>
    </row>
    <row r="67" spans="1:13" ht="20.100000000000001" customHeight="1">
      <c r="A67" t="e">
        <f>IF(B67&gt;VLOOKUP($E$2&amp;"-"&amp;$C$3,#REF!,2,FALSE),0,A66+1)</f>
        <v>#NAME?</v>
      </c>
      <c r="B67" s="56">
        <f t="shared" si="0"/>
        <v>54</v>
      </c>
      <c r="C67" s="57" t="e">
        <f>IF($A67&gt;0,VLOOKUP($A67,#REF!,4),"")</f>
        <v>#NAME?</v>
      </c>
      <c r="D67" s="58" t="e">
        <f>IF($A67&gt;0,VLOOKUP($A67,#REF!,5),"")</f>
        <v>#NAME?</v>
      </c>
      <c r="E67" s="59" t="e">
        <f>IF($A67&gt;0,VLOOKUP($A67,#REF!,6),"")</f>
        <v>#NAME?</v>
      </c>
      <c r="F67" s="89" t="e">
        <f>IF($A67&gt;0,VLOOKUP($A67,#REF!,8),"")</f>
        <v>#NAME?</v>
      </c>
      <c r="G67" s="60"/>
      <c r="H67" s="61"/>
      <c r="I67" s="61"/>
      <c r="J67" s="61"/>
      <c r="K67" s="166" t="e">
        <f>IF($A67&gt;0,VLOOKUP($A67,#REF!,16,0),"")</f>
        <v>#NAME?</v>
      </c>
      <c r="L67" s="167"/>
      <c r="M67" s="168"/>
    </row>
    <row r="68" spans="1:13" ht="20.100000000000001" customHeight="1">
      <c r="A68" t="e">
        <f>IF(B68&gt;VLOOKUP($E$2&amp;"-"&amp;$C$3,#REF!,2,FALSE),0,A67+1)</f>
        <v>#NAME?</v>
      </c>
      <c r="B68" s="56">
        <f t="shared" si="0"/>
        <v>55</v>
      </c>
      <c r="C68" s="57" t="e">
        <f>IF($A68&gt;0,VLOOKUP($A68,#REF!,4),"")</f>
        <v>#NAME?</v>
      </c>
      <c r="D68" s="58" t="e">
        <f>IF($A68&gt;0,VLOOKUP($A68,#REF!,5),"")</f>
        <v>#NAME?</v>
      </c>
      <c r="E68" s="59" t="e">
        <f>IF($A68&gt;0,VLOOKUP($A68,#REF!,6),"")</f>
        <v>#NAME?</v>
      </c>
      <c r="F68" s="89" t="e">
        <f>IF($A68&gt;0,VLOOKUP($A68,#REF!,8),"")</f>
        <v>#NAME?</v>
      </c>
      <c r="G68" s="60"/>
      <c r="H68" s="61"/>
      <c r="I68" s="61"/>
      <c r="J68" s="61"/>
      <c r="K68" s="166" t="e">
        <f>IF($A68&gt;0,VLOOKUP($A68,#REF!,16,0),"")</f>
        <v>#NAME?</v>
      </c>
      <c r="L68" s="167"/>
      <c r="M68" s="168"/>
    </row>
    <row r="69" spans="1:13" ht="20.100000000000001" customHeight="1">
      <c r="A69" t="e">
        <f>IF(B69&gt;VLOOKUP($E$2&amp;"-"&amp;$C$3,#REF!,2,FALSE),0,A68+1)</f>
        <v>#NAME?</v>
      </c>
      <c r="B69" s="56">
        <f t="shared" si="0"/>
        <v>56</v>
      </c>
      <c r="C69" s="57" t="e">
        <f>IF($A69&gt;0,VLOOKUP($A69,#REF!,4),"")</f>
        <v>#NAME?</v>
      </c>
      <c r="D69" s="58" t="e">
        <f>IF($A69&gt;0,VLOOKUP($A69,#REF!,5),"")</f>
        <v>#NAME?</v>
      </c>
      <c r="E69" s="59" t="e">
        <f>IF($A69&gt;0,VLOOKUP($A69,#REF!,6),"")</f>
        <v>#NAME?</v>
      </c>
      <c r="F69" s="89" t="e">
        <f>IF($A69&gt;0,VLOOKUP($A69,#REF!,8),"")</f>
        <v>#NAME?</v>
      </c>
      <c r="G69" s="60"/>
      <c r="H69" s="61"/>
      <c r="I69" s="61"/>
      <c r="J69" s="61"/>
      <c r="K69" s="166" t="e">
        <f>IF($A69&gt;0,VLOOKUP($A69,#REF!,16,0),"")</f>
        <v>#NAME?</v>
      </c>
      <c r="L69" s="167"/>
      <c r="M69" s="168"/>
    </row>
    <row r="70" spans="1:13" ht="20.100000000000001" customHeight="1">
      <c r="A70" t="e">
        <f>IF(B70&gt;VLOOKUP($E$2&amp;"-"&amp;$C$3,#REF!,2,FALSE),0,A69+1)</f>
        <v>#NAME?</v>
      </c>
      <c r="B70" s="56">
        <f t="shared" si="0"/>
        <v>57</v>
      </c>
      <c r="C70" s="57" t="e">
        <f>IF($A70&gt;0,VLOOKUP($A70,#REF!,4),"")</f>
        <v>#NAME?</v>
      </c>
      <c r="D70" s="58" t="e">
        <f>IF($A70&gt;0,VLOOKUP($A70,#REF!,5),"")</f>
        <v>#NAME?</v>
      </c>
      <c r="E70" s="59" t="e">
        <f>IF($A70&gt;0,VLOOKUP($A70,#REF!,6),"")</f>
        <v>#NAME?</v>
      </c>
      <c r="F70" s="89" t="e">
        <f>IF($A70&gt;0,VLOOKUP($A70,#REF!,8),"")</f>
        <v>#NAME?</v>
      </c>
      <c r="G70" s="60"/>
      <c r="H70" s="61"/>
      <c r="I70" s="61"/>
      <c r="J70" s="61"/>
      <c r="K70" s="166" t="e">
        <f>IF($A70&gt;0,VLOOKUP($A70,#REF!,16,0),"")</f>
        <v>#NAME?</v>
      </c>
      <c r="L70" s="167"/>
      <c r="M70" s="168"/>
    </row>
    <row r="71" spans="1:13" ht="20.100000000000001" customHeight="1">
      <c r="A71" t="e">
        <f>IF(B71&gt;VLOOKUP($E$2&amp;"-"&amp;$C$3,#REF!,2,FALSE),0,A70+1)</f>
        <v>#NAME?</v>
      </c>
      <c r="B71" s="56">
        <f t="shared" si="0"/>
        <v>58</v>
      </c>
      <c r="C71" s="57" t="e">
        <f>IF($A71&gt;0,VLOOKUP($A71,#REF!,4),"")</f>
        <v>#NAME?</v>
      </c>
      <c r="D71" s="58" t="e">
        <f>IF($A71&gt;0,VLOOKUP($A71,#REF!,5),"")</f>
        <v>#NAME?</v>
      </c>
      <c r="E71" s="59" t="e">
        <f>IF($A71&gt;0,VLOOKUP($A71,#REF!,6),"")</f>
        <v>#NAME?</v>
      </c>
      <c r="F71" s="89" t="e">
        <f>IF($A71&gt;0,VLOOKUP($A71,#REF!,8),"")</f>
        <v>#NAME?</v>
      </c>
      <c r="G71" s="60"/>
      <c r="H71" s="61"/>
      <c r="I71" s="61"/>
      <c r="J71" s="61"/>
      <c r="K71" s="166" t="e">
        <f>IF($A71&gt;0,VLOOKUP($A71,#REF!,16,0),"")</f>
        <v>#NAME?</v>
      </c>
      <c r="L71" s="167"/>
      <c r="M71" s="168"/>
    </row>
    <row r="72" spans="1:13" ht="20.100000000000001" customHeight="1">
      <c r="A72" t="e">
        <f>IF(B72&gt;VLOOKUP($E$2&amp;"-"&amp;$C$3,#REF!,2,FALSE),0,A71+1)</f>
        <v>#NAME?</v>
      </c>
      <c r="B72" s="56">
        <f t="shared" si="0"/>
        <v>59</v>
      </c>
      <c r="C72" s="57" t="e">
        <f>IF($A72&gt;0,VLOOKUP($A72,#REF!,4),"")</f>
        <v>#NAME?</v>
      </c>
      <c r="D72" s="58" t="e">
        <f>IF($A72&gt;0,VLOOKUP($A72,#REF!,5),"")</f>
        <v>#NAME?</v>
      </c>
      <c r="E72" s="59" t="e">
        <f>IF($A72&gt;0,VLOOKUP($A72,#REF!,6),"")</f>
        <v>#NAME?</v>
      </c>
      <c r="F72" s="89" t="e">
        <f>IF($A72&gt;0,VLOOKUP($A72,#REF!,8),"")</f>
        <v>#NAME?</v>
      </c>
      <c r="G72" s="60"/>
      <c r="H72" s="61"/>
      <c r="I72" s="61"/>
      <c r="J72" s="61"/>
      <c r="K72" s="166" t="e">
        <f>IF($A72&gt;0,VLOOKUP($A72,#REF!,16,0),"")</f>
        <v>#NAME?</v>
      </c>
      <c r="L72" s="167"/>
      <c r="M72" s="168"/>
    </row>
    <row r="73" spans="1:13" ht="20.100000000000001" customHeight="1">
      <c r="A73" t="e">
        <f>IF(B73&gt;VLOOKUP($E$2&amp;"-"&amp;$C$3,#REF!,2,FALSE),0,A72+1)</f>
        <v>#NAME?</v>
      </c>
      <c r="B73" s="56">
        <f t="shared" ref="B73:B109" si="1">B72+1</f>
        <v>60</v>
      </c>
      <c r="C73" s="57" t="e">
        <f>IF($A73&gt;0,VLOOKUP($A73,#REF!,4),"")</f>
        <v>#NAME?</v>
      </c>
      <c r="D73" s="58" t="e">
        <f>IF($A73&gt;0,VLOOKUP($A73,#REF!,5),"")</f>
        <v>#NAME?</v>
      </c>
      <c r="E73" s="59" t="e">
        <f>IF($A73&gt;0,VLOOKUP($A73,#REF!,6),"")</f>
        <v>#NAME?</v>
      </c>
      <c r="F73" s="89" t="e">
        <f>IF($A73&gt;0,VLOOKUP($A73,#REF!,8),"")</f>
        <v>#NAME?</v>
      </c>
      <c r="G73" s="60"/>
      <c r="H73" s="61"/>
      <c r="I73" s="61"/>
      <c r="J73" s="61"/>
      <c r="K73" s="166" t="e">
        <f>IF($A73&gt;0,VLOOKUP($A73,#REF!,16,0),"")</f>
        <v>#NAME?</v>
      </c>
      <c r="L73" s="167"/>
      <c r="M73" s="168"/>
    </row>
    <row r="74" spans="1:13" ht="23.25" customHeight="1">
      <c r="B74" s="66" t="s">
        <v>71</v>
      </c>
      <c r="C74" s="67"/>
      <c r="D74" s="68"/>
      <c r="E74" s="69"/>
      <c r="F74" s="70"/>
      <c r="G74" s="71"/>
      <c r="H74" s="72"/>
      <c r="I74" s="72"/>
      <c r="J74" s="72"/>
      <c r="K74" s="62"/>
      <c r="L74" s="62"/>
      <c r="M74" s="62"/>
    </row>
    <row r="75" spans="1:13" ht="20.100000000000001" customHeight="1">
      <c r="B75" s="73" t="s">
        <v>72</v>
      </c>
      <c r="C75" s="74"/>
      <c r="D75" s="75"/>
      <c r="E75" s="76"/>
      <c r="F75" s="77"/>
      <c r="G75" s="78"/>
      <c r="H75" s="79"/>
      <c r="I75" s="79"/>
      <c r="J75" s="79"/>
      <c r="K75" s="80"/>
      <c r="L75" s="80"/>
      <c r="M75" s="80"/>
    </row>
    <row r="76" spans="1:13" ht="20.100000000000001" customHeight="1">
      <c r="B76" s="81"/>
      <c r="C76" s="74"/>
      <c r="D76" s="75"/>
      <c r="E76" s="76"/>
      <c r="F76" s="77"/>
      <c r="G76" s="78"/>
      <c r="H76" s="79"/>
      <c r="I76" s="79"/>
      <c r="J76" s="79"/>
      <c r="K76" s="80"/>
      <c r="L76" s="80"/>
      <c r="M76" s="80"/>
    </row>
    <row r="77" spans="1:13" ht="20.100000000000001" customHeight="1">
      <c r="B77" s="81"/>
      <c r="C77" s="74"/>
      <c r="D77" s="75"/>
      <c r="E77" s="76"/>
      <c r="F77" s="77"/>
      <c r="G77" s="78"/>
      <c r="H77" s="79"/>
      <c r="I77" s="79"/>
      <c r="J77" s="79"/>
      <c r="K77" s="80"/>
      <c r="L77" s="80"/>
      <c r="M77" s="80"/>
    </row>
    <row r="78" spans="1:13" ht="8.25" customHeight="1">
      <c r="B78" s="81"/>
      <c r="C78" s="74"/>
      <c r="D78" s="75"/>
      <c r="E78" s="76"/>
      <c r="F78" s="77"/>
      <c r="G78" s="78"/>
      <c r="H78" s="79"/>
      <c r="I78" s="79"/>
      <c r="J78" s="79"/>
      <c r="K78" s="80"/>
      <c r="L78" s="80"/>
      <c r="M78" s="80"/>
    </row>
    <row r="79" spans="1:13" ht="20.100000000000001" customHeight="1">
      <c r="B79" s="82" t="s">
        <v>73</v>
      </c>
      <c r="C79" s="74"/>
      <c r="D79" s="75"/>
      <c r="E79" s="76"/>
      <c r="F79" s="77"/>
      <c r="G79" s="78"/>
      <c r="H79" s="79"/>
      <c r="I79" s="79"/>
      <c r="J79" s="79"/>
      <c r="K79" s="80"/>
      <c r="L79" s="80"/>
      <c r="M79" s="80"/>
    </row>
    <row r="80" spans="1:13" ht="20.100000000000001" customHeight="1">
      <c r="A80" t="e">
        <f>IF(B80&gt;VLOOKUP($E$2&amp;"-"&amp;$C$3,#REF!,2,FALSE),0,A73+1)</f>
        <v>#NAME?</v>
      </c>
      <c r="B80" s="83">
        <f>B73+1</f>
        <v>61</v>
      </c>
      <c r="C80" s="84" t="e">
        <f>IF($A80&gt;0,VLOOKUP($A80,#REF!,4),"")</f>
        <v>#NAME?</v>
      </c>
      <c r="D80" s="85" t="e">
        <f>IF($A80&gt;0,VLOOKUP($A80,#REF!,5),"")</f>
        <v>#NAME?</v>
      </c>
      <c r="E80" s="86" t="e">
        <f>IF($A80&gt;0,VLOOKUP($A80,#REF!,6),"")</f>
        <v>#NAME?</v>
      </c>
      <c r="F80" s="90" t="e">
        <f>IF($A80&gt;0,VLOOKUP($A80,#REF!,8),"")</f>
        <v>#NAME?</v>
      </c>
      <c r="G80" s="87"/>
      <c r="H80" s="88"/>
      <c r="I80" s="88"/>
      <c r="J80" s="88"/>
      <c r="K80" s="169" t="e">
        <f>IF($A80&gt;0,VLOOKUP($A80,#REF!,16,0),"")</f>
        <v>#NAME?</v>
      </c>
      <c r="L80" s="170"/>
      <c r="M80" s="171"/>
    </row>
    <row r="81" spans="1:13" ht="20.100000000000001" customHeight="1">
      <c r="A81" t="e">
        <f>IF(B81&gt;VLOOKUP($E$2&amp;"-"&amp;$C$3,#REF!,2,FALSE),0,A80+1)</f>
        <v>#NAME?</v>
      </c>
      <c r="B81" s="56">
        <f t="shared" si="1"/>
        <v>62</v>
      </c>
      <c r="C81" s="57" t="e">
        <f>IF($A81&gt;0,VLOOKUP($A81,#REF!,4),"")</f>
        <v>#NAME?</v>
      </c>
      <c r="D81" s="58" t="e">
        <f>IF($A81&gt;0,VLOOKUP($A81,#REF!,5),"")</f>
        <v>#NAME?</v>
      </c>
      <c r="E81" s="59" t="e">
        <f>IF($A81&gt;0,VLOOKUP($A81,#REF!,6),"")</f>
        <v>#NAME?</v>
      </c>
      <c r="F81" s="89" t="e">
        <f>IF($A81&gt;0,VLOOKUP($A81,#REF!,8),"")</f>
        <v>#NAME?</v>
      </c>
      <c r="G81" s="60"/>
      <c r="H81" s="61"/>
      <c r="I81" s="61"/>
      <c r="J81" s="61"/>
      <c r="K81" s="166" t="e">
        <f>IF($A81&gt;0,VLOOKUP($A81,#REF!,16,0),"")</f>
        <v>#NAME?</v>
      </c>
      <c r="L81" s="167"/>
      <c r="M81" s="168"/>
    </row>
    <row r="82" spans="1:13" ht="20.100000000000001" customHeight="1">
      <c r="A82" t="e">
        <f>IF(B82&gt;VLOOKUP($E$2&amp;"-"&amp;$C$3,#REF!,2,FALSE),0,A81+1)</f>
        <v>#NAME?</v>
      </c>
      <c r="B82" s="56">
        <f t="shared" si="1"/>
        <v>63</v>
      </c>
      <c r="C82" s="57" t="e">
        <f>IF($A82&gt;0,VLOOKUP($A82,#REF!,4),"")</f>
        <v>#NAME?</v>
      </c>
      <c r="D82" s="58" t="e">
        <f>IF($A82&gt;0,VLOOKUP($A82,#REF!,5),"")</f>
        <v>#NAME?</v>
      </c>
      <c r="E82" s="59" t="e">
        <f>IF($A82&gt;0,VLOOKUP($A82,#REF!,6),"")</f>
        <v>#NAME?</v>
      </c>
      <c r="F82" s="89" t="e">
        <f>IF($A82&gt;0,VLOOKUP($A82,#REF!,8),"")</f>
        <v>#NAME?</v>
      </c>
      <c r="G82" s="60"/>
      <c r="H82" s="61"/>
      <c r="I82" s="61"/>
      <c r="J82" s="61"/>
      <c r="K82" s="166" t="e">
        <f>IF($A82&gt;0,VLOOKUP($A82,#REF!,16,0),"")</f>
        <v>#NAME?</v>
      </c>
      <c r="L82" s="167"/>
      <c r="M82" s="168"/>
    </row>
    <row r="83" spans="1:13" ht="20.100000000000001" customHeight="1">
      <c r="A83" t="e">
        <f>IF(B83&gt;VLOOKUP($E$2&amp;"-"&amp;$C$3,#REF!,2,FALSE),0,A82+1)</f>
        <v>#NAME?</v>
      </c>
      <c r="B83" s="56">
        <f t="shared" si="1"/>
        <v>64</v>
      </c>
      <c r="C83" s="57" t="e">
        <f>IF($A83&gt;0,VLOOKUP($A83,#REF!,4),"")</f>
        <v>#NAME?</v>
      </c>
      <c r="D83" s="58" t="e">
        <f>IF($A83&gt;0,VLOOKUP($A83,#REF!,5),"")</f>
        <v>#NAME?</v>
      </c>
      <c r="E83" s="59" t="e">
        <f>IF($A83&gt;0,VLOOKUP($A83,#REF!,6),"")</f>
        <v>#NAME?</v>
      </c>
      <c r="F83" s="89" t="e">
        <f>IF($A83&gt;0,VLOOKUP($A83,#REF!,8),"")</f>
        <v>#NAME?</v>
      </c>
      <c r="G83" s="60"/>
      <c r="H83" s="61"/>
      <c r="I83" s="61"/>
      <c r="J83" s="61"/>
      <c r="K83" s="166" t="e">
        <f>IF($A83&gt;0,VLOOKUP($A83,#REF!,16,0),"")</f>
        <v>#NAME?</v>
      </c>
      <c r="L83" s="167"/>
      <c r="M83" s="168"/>
    </row>
    <row r="84" spans="1:13" ht="20.100000000000001" customHeight="1">
      <c r="A84" t="e">
        <f>IF(B84&gt;VLOOKUP($E$2&amp;"-"&amp;$C$3,#REF!,2,FALSE),0,A83+1)</f>
        <v>#NAME?</v>
      </c>
      <c r="B84" s="56">
        <f t="shared" si="1"/>
        <v>65</v>
      </c>
      <c r="C84" s="57" t="e">
        <f>IF($A84&gt;0,VLOOKUP($A84,#REF!,4),"")</f>
        <v>#NAME?</v>
      </c>
      <c r="D84" s="58" t="e">
        <f>IF($A84&gt;0,VLOOKUP($A84,#REF!,5),"")</f>
        <v>#NAME?</v>
      </c>
      <c r="E84" s="59" t="e">
        <f>IF($A84&gt;0,VLOOKUP($A84,#REF!,6),"")</f>
        <v>#NAME?</v>
      </c>
      <c r="F84" s="89" t="e">
        <f>IF($A84&gt;0,VLOOKUP($A84,#REF!,8),"")</f>
        <v>#NAME?</v>
      </c>
      <c r="G84" s="60"/>
      <c r="H84" s="61"/>
      <c r="I84" s="61"/>
      <c r="J84" s="61"/>
      <c r="K84" s="166" t="e">
        <f>IF($A84&gt;0,VLOOKUP($A84,#REF!,16,0),"")</f>
        <v>#NAME?</v>
      </c>
      <c r="L84" s="167"/>
      <c r="M84" s="168"/>
    </row>
    <row r="85" spans="1:13" ht="20.100000000000001" customHeight="1">
      <c r="A85" t="e">
        <f>IF(B85&gt;VLOOKUP($E$2&amp;"-"&amp;$C$3,#REF!,2,FALSE),0,A84+1)</f>
        <v>#NAME?</v>
      </c>
      <c r="B85" s="56">
        <f t="shared" si="1"/>
        <v>66</v>
      </c>
      <c r="C85" s="57" t="e">
        <f>IF($A85&gt;0,VLOOKUP($A85,#REF!,4),"")</f>
        <v>#NAME?</v>
      </c>
      <c r="D85" s="58" t="e">
        <f>IF($A85&gt;0,VLOOKUP($A85,#REF!,5),"")</f>
        <v>#NAME?</v>
      </c>
      <c r="E85" s="59" t="e">
        <f>IF($A85&gt;0,VLOOKUP($A85,#REF!,6),"")</f>
        <v>#NAME?</v>
      </c>
      <c r="F85" s="89" t="e">
        <f>IF($A85&gt;0,VLOOKUP($A85,#REF!,8),"")</f>
        <v>#NAME?</v>
      </c>
      <c r="G85" s="60"/>
      <c r="H85" s="61"/>
      <c r="I85" s="61"/>
      <c r="J85" s="61"/>
      <c r="K85" s="166" t="e">
        <f>IF($A85&gt;0,VLOOKUP($A85,#REF!,16,0),"")</f>
        <v>#NAME?</v>
      </c>
      <c r="L85" s="167"/>
      <c r="M85" s="168"/>
    </row>
    <row r="86" spans="1:13" ht="20.100000000000001" customHeight="1">
      <c r="A86" t="e">
        <f>IF(B86&gt;VLOOKUP($E$2&amp;"-"&amp;$C$3,#REF!,2,FALSE),0,A85+1)</f>
        <v>#NAME?</v>
      </c>
      <c r="B86" s="56">
        <f t="shared" si="1"/>
        <v>67</v>
      </c>
      <c r="C86" s="57" t="e">
        <f>IF($A86&gt;0,VLOOKUP($A86,#REF!,4),"")</f>
        <v>#NAME?</v>
      </c>
      <c r="D86" s="58" t="e">
        <f>IF($A86&gt;0,VLOOKUP($A86,#REF!,5),"")</f>
        <v>#NAME?</v>
      </c>
      <c r="E86" s="59" t="e">
        <f>IF($A86&gt;0,VLOOKUP($A86,#REF!,6),"")</f>
        <v>#NAME?</v>
      </c>
      <c r="F86" s="89" t="e">
        <f>IF($A86&gt;0,VLOOKUP($A86,#REF!,8),"")</f>
        <v>#NAME?</v>
      </c>
      <c r="G86" s="60"/>
      <c r="H86" s="61"/>
      <c r="I86" s="61"/>
      <c r="J86" s="61"/>
      <c r="K86" s="166" t="e">
        <f>IF($A86&gt;0,VLOOKUP($A86,#REF!,16,0),"")</f>
        <v>#NAME?</v>
      </c>
      <c r="L86" s="167"/>
      <c r="M86" s="168"/>
    </row>
    <row r="87" spans="1:13" ht="20.100000000000001" customHeight="1">
      <c r="A87" t="e">
        <f>IF(B87&gt;VLOOKUP($E$2&amp;"-"&amp;$C$3,#REF!,2,FALSE),0,A86+1)</f>
        <v>#NAME?</v>
      </c>
      <c r="B87" s="56">
        <f t="shared" si="1"/>
        <v>68</v>
      </c>
      <c r="C87" s="57" t="e">
        <f>IF($A87&gt;0,VLOOKUP($A87,#REF!,4),"")</f>
        <v>#NAME?</v>
      </c>
      <c r="D87" s="58" t="e">
        <f>IF($A87&gt;0,VLOOKUP($A87,#REF!,5),"")</f>
        <v>#NAME?</v>
      </c>
      <c r="E87" s="59" t="e">
        <f>IF($A87&gt;0,VLOOKUP($A87,#REF!,6),"")</f>
        <v>#NAME?</v>
      </c>
      <c r="F87" s="89" t="e">
        <f>IF($A87&gt;0,VLOOKUP($A87,#REF!,8),"")</f>
        <v>#NAME?</v>
      </c>
      <c r="G87" s="60"/>
      <c r="H87" s="61"/>
      <c r="I87" s="61"/>
      <c r="J87" s="61"/>
      <c r="K87" s="166" t="e">
        <f>IF($A87&gt;0,VLOOKUP($A87,#REF!,16,0),"")</f>
        <v>#NAME?</v>
      </c>
      <c r="L87" s="167"/>
      <c r="M87" s="168"/>
    </row>
    <row r="88" spans="1:13" ht="20.100000000000001" customHeight="1">
      <c r="A88" t="e">
        <f>IF(B88&gt;VLOOKUP($E$2&amp;"-"&amp;$C$3,#REF!,2,FALSE),0,A87+1)</f>
        <v>#NAME?</v>
      </c>
      <c r="B88" s="56">
        <f t="shared" si="1"/>
        <v>69</v>
      </c>
      <c r="C88" s="57" t="e">
        <f>IF($A88&gt;0,VLOOKUP($A88,#REF!,4),"")</f>
        <v>#NAME?</v>
      </c>
      <c r="D88" s="58" t="e">
        <f>IF($A88&gt;0,VLOOKUP($A88,#REF!,5),"")</f>
        <v>#NAME?</v>
      </c>
      <c r="E88" s="59" t="e">
        <f>IF($A88&gt;0,VLOOKUP($A88,#REF!,6),"")</f>
        <v>#NAME?</v>
      </c>
      <c r="F88" s="89" t="e">
        <f>IF($A88&gt;0,VLOOKUP($A88,#REF!,8),"")</f>
        <v>#NAME?</v>
      </c>
      <c r="G88" s="60"/>
      <c r="H88" s="61"/>
      <c r="I88" s="61"/>
      <c r="J88" s="61"/>
      <c r="K88" s="166" t="e">
        <f>IF($A88&gt;0,VLOOKUP($A88,#REF!,16,0),"")</f>
        <v>#NAME?</v>
      </c>
      <c r="L88" s="167"/>
      <c r="M88" s="168"/>
    </row>
    <row r="89" spans="1:13" ht="20.100000000000001" customHeight="1">
      <c r="A89" t="e">
        <f>IF(B89&gt;VLOOKUP($E$2&amp;"-"&amp;$C$3,#REF!,2,FALSE),0,A88+1)</f>
        <v>#NAME?</v>
      </c>
      <c r="B89" s="56">
        <f t="shared" si="1"/>
        <v>70</v>
      </c>
      <c r="C89" s="57" t="e">
        <f>IF($A89&gt;0,VLOOKUP($A89,#REF!,4),"")</f>
        <v>#NAME?</v>
      </c>
      <c r="D89" s="58" t="e">
        <f>IF($A89&gt;0,VLOOKUP($A89,#REF!,5),"")</f>
        <v>#NAME?</v>
      </c>
      <c r="E89" s="59" t="e">
        <f>IF($A89&gt;0,VLOOKUP($A89,#REF!,6),"")</f>
        <v>#NAME?</v>
      </c>
      <c r="F89" s="89" t="e">
        <f>IF($A89&gt;0,VLOOKUP($A89,#REF!,8),"")</f>
        <v>#NAME?</v>
      </c>
      <c r="G89" s="60"/>
      <c r="H89" s="61"/>
      <c r="I89" s="61"/>
      <c r="J89" s="61"/>
      <c r="K89" s="166" t="e">
        <f>IF($A89&gt;0,VLOOKUP($A89,#REF!,16,0),"")</f>
        <v>#NAME?</v>
      </c>
      <c r="L89" s="167"/>
      <c r="M89" s="168"/>
    </row>
    <row r="90" spans="1:13" ht="20.100000000000001" customHeight="1">
      <c r="A90" t="e">
        <f>IF(B90&gt;VLOOKUP($E$2&amp;"-"&amp;$C$3,#REF!,2,FALSE),0,A89+1)</f>
        <v>#NAME?</v>
      </c>
      <c r="B90" s="56">
        <f t="shared" si="1"/>
        <v>71</v>
      </c>
      <c r="C90" s="57" t="e">
        <f>IF($A90&gt;0,VLOOKUP($A90,#REF!,4),"")</f>
        <v>#NAME?</v>
      </c>
      <c r="D90" s="58" t="e">
        <f>IF($A90&gt;0,VLOOKUP($A90,#REF!,5),"")</f>
        <v>#NAME?</v>
      </c>
      <c r="E90" s="59" t="e">
        <f>IF($A90&gt;0,VLOOKUP($A90,#REF!,6),"")</f>
        <v>#NAME?</v>
      </c>
      <c r="F90" s="89" t="e">
        <f>IF($A90&gt;0,VLOOKUP($A90,#REF!,8),"")</f>
        <v>#NAME?</v>
      </c>
      <c r="G90" s="60"/>
      <c r="H90" s="61"/>
      <c r="I90" s="61"/>
      <c r="J90" s="61"/>
      <c r="K90" s="166" t="e">
        <f>IF($A90&gt;0,VLOOKUP($A90,#REF!,16,0),"")</f>
        <v>#NAME?</v>
      </c>
      <c r="L90" s="167"/>
      <c r="M90" s="168"/>
    </row>
    <row r="91" spans="1:13" ht="20.100000000000001" customHeight="1">
      <c r="A91" t="e">
        <f>IF(B91&gt;VLOOKUP($E$2&amp;"-"&amp;$C$3,#REF!,2,FALSE),0,A90+1)</f>
        <v>#NAME?</v>
      </c>
      <c r="B91" s="56">
        <f t="shared" si="1"/>
        <v>72</v>
      </c>
      <c r="C91" s="57" t="e">
        <f>IF($A91&gt;0,VLOOKUP($A91,#REF!,4),"")</f>
        <v>#NAME?</v>
      </c>
      <c r="D91" s="58" t="e">
        <f>IF($A91&gt;0,VLOOKUP($A91,#REF!,5),"")</f>
        <v>#NAME?</v>
      </c>
      <c r="E91" s="59" t="e">
        <f>IF($A91&gt;0,VLOOKUP($A91,#REF!,6),"")</f>
        <v>#NAME?</v>
      </c>
      <c r="F91" s="89" t="e">
        <f>IF($A91&gt;0,VLOOKUP($A91,#REF!,8),"")</f>
        <v>#NAME?</v>
      </c>
      <c r="G91" s="60"/>
      <c r="H91" s="61"/>
      <c r="I91" s="61"/>
      <c r="J91" s="61"/>
      <c r="K91" s="166" t="e">
        <f>IF($A91&gt;0,VLOOKUP($A91,#REF!,16,0),"")</f>
        <v>#NAME?</v>
      </c>
      <c r="L91" s="167"/>
      <c r="M91" s="168"/>
    </row>
    <row r="92" spans="1:13" ht="20.100000000000001" customHeight="1">
      <c r="A92" t="e">
        <f>IF(B92&gt;VLOOKUP($E$2&amp;"-"&amp;$C$3,#REF!,2,FALSE),0,A91+1)</f>
        <v>#NAME?</v>
      </c>
      <c r="B92" s="56">
        <f t="shared" si="1"/>
        <v>73</v>
      </c>
      <c r="C92" s="57" t="e">
        <f>IF($A92&gt;0,VLOOKUP($A92,#REF!,4),"")</f>
        <v>#NAME?</v>
      </c>
      <c r="D92" s="58" t="e">
        <f>IF($A92&gt;0,VLOOKUP($A92,#REF!,5),"")</f>
        <v>#NAME?</v>
      </c>
      <c r="E92" s="59" t="e">
        <f>IF($A92&gt;0,VLOOKUP($A92,#REF!,6),"")</f>
        <v>#NAME?</v>
      </c>
      <c r="F92" s="89" t="e">
        <f>IF($A92&gt;0,VLOOKUP($A92,#REF!,8),"")</f>
        <v>#NAME?</v>
      </c>
      <c r="G92" s="60"/>
      <c r="H92" s="61"/>
      <c r="I92" s="61"/>
      <c r="J92" s="61"/>
      <c r="K92" s="166" t="e">
        <f>IF($A92&gt;0,VLOOKUP($A92,#REF!,16,0),"")</f>
        <v>#NAME?</v>
      </c>
      <c r="L92" s="167"/>
      <c r="M92" s="168"/>
    </row>
    <row r="93" spans="1:13" ht="20.100000000000001" customHeight="1">
      <c r="A93" t="e">
        <f>IF(B93&gt;VLOOKUP($E$2&amp;"-"&amp;$C$3,#REF!,2,FALSE),0,A92+1)</f>
        <v>#NAME?</v>
      </c>
      <c r="B93" s="56">
        <f t="shared" si="1"/>
        <v>74</v>
      </c>
      <c r="C93" s="57" t="e">
        <f>IF($A93&gt;0,VLOOKUP($A93,#REF!,4),"")</f>
        <v>#NAME?</v>
      </c>
      <c r="D93" s="58" t="e">
        <f>IF($A93&gt;0,VLOOKUP($A93,#REF!,5),"")</f>
        <v>#NAME?</v>
      </c>
      <c r="E93" s="59" t="e">
        <f>IF($A93&gt;0,VLOOKUP($A93,#REF!,6),"")</f>
        <v>#NAME?</v>
      </c>
      <c r="F93" s="89" t="e">
        <f>IF($A93&gt;0,VLOOKUP($A93,#REF!,8),"")</f>
        <v>#NAME?</v>
      </c>
      <c r="G93" s="60"/>
      <c r="H93" s="61"/>
      <c r="I93" s="61"/>
      <c r="J93" s="61"/>
      <c r="K93" s="166" t="e">
        <f>IF($A93&gt;0,VLOOKUP($A93,#REF!,16,0),"")</f>
        <v>#NAME?</v>
      </c>
      <c r="L93" s="167"/>
      <c r="M93" s="168"/>
    </row>
    <row r="94" spans="1:13" ht="20.100000000000001" customHeight="1">
      <c r="A94" t="e">
        <f>IF(B94&gt;VLOOKUP($E$2&amp;"-"&amp;$C$3,#REF!,2,FALSE),0,A93+1)</f>
        <v>#NAME?</v>
      </c>
      <c r="B94" s="56">
        <f t="shared" si="1"/>
        <v>75</v>
      </c>
      <c r="C94" s="57" t="e">
        <f>IF($A94&gt;0,VLOOKUP($A94,#REF!,4),"")</f>
        <v>#NAME?</v>
      </c>
      <c r="D94" s="58" t="e">
        <f>IF($A94&gt;0,VLOOKUP($A94,#REF!,5),"")</f>
        <v>#NAME?</v>
      </c>
      <c r="E94" s="59" t="e">
        <f>IF($A94&gt;0,VLOOKUP($A94,#REF!,6),"")</f>
        <v>#NAME?</v>
      </c>
      <c r="F94" s="89" t="e">
        <f>IF($A94&gt;0,VLOOKUP($A94,#REF!,8),"")</f>
        <v>#NAME?</v>
      </c>
      <c r="G94" s="60"/>
      <c r="H94" s="61"/>
      <c r="I94" s="61"/>
      <c r="J94" s="61"/>
      <c r="K94" s="166" t="e">
        <f>IF($A94&gt;0,VLOOKUP($A94,#REF!,16,0),"")</f>
        <v>#NAME?</v>
      </c>
      <c r="L94" s="167"/>
      <c r="M94" s="168"/>
    </row>
    <row r="95" spans="1:13" ht="20.100000000000001" customHeight="1">
      <c r="A95" t="e">
        <f>IF(B95&gt;VLOOKUP($E$2&amp;"-"&amp;$C$3,#REF!,2,FALSE),0,A94+1)</f>
        <v>#NAME?</v>
      </c>
      <c r="B95" s="56">
        <f t="shared" si="1"/>
        <v>76</v>
      </c>
      <c r="C95" s="57" t="e">
        <f>IF($A95&gt;0,VLOOKUP($A95,#REF!,4),"")</f>
        <v>#NAME?</v>
      </c>
      <c r="D95" s="58" t="e">
        <f>IF($A95&gt;0,VLOOKUP($A95,#REF!,5),"")</f>
        <v>#NAME?</v>
      </c>
      <c r="E95" s="59" t="e">
        <f>IF($A95&gt;0,VLOOKUP($A95,#REF!,6),"")</f>
        <v>#NAME?</v>
      </c>
      <c r="F95" s="89" t="e">
        <f>IF($A95&gt;0,VLOOKUP($A95,#REF!,8),"")</f>
        <v>#NAME?</v>
      </c>
      <c r="G95" s="60"/>
      <c r="H95" s="61"/>
      <c r="I95" s="61"/>
      <c r="J95" s="61"/>
      <c r="K95" s="166" t="e">
        <f>IF($A95&gt;0,VLOOKUP($A95,#REF!,16,0),"")</f>
        <v>#NAME?</v>
      </c>
      <c r="L95" s="167"/>
      <c r="M95" s="168"/>
    </row>
    <row r="96" spans="1:13" ht="20.100000000000001" customHeight="1">
      <c r="A96" t="e">
        <f>IF(B96&gt;VLOOKUP($E$2&amp;"-"&amp;$C$3,#REF!,2,FALSE),0,A95+1)</f>
        <v>#NAME?</v>
      </c>
      <c r="B96" s="56">
        <f t="shared" si="1"/>
        <v>77</v>
      </c>
      <c r="C96" s="57" t="e">
        <f>IF($A96&gt;0,VLOOKUP($A96,#REF!,4),"")</f>
        <v>#NAME?</v>
      </c>
      <c r="D96" s="58" t="e">
        <f>IF($A96&gt;0,VLOOKUP($A96,#REF!,5),"")</f>
        <v>#NAME?</v>
      </c>
      <c r="E96" s="59" t="e">
        <f>IF($A96&gt;0,VLOOKUP($A96,#REF!,6),"")</f>
        <v>#NAME?</v>
      </c>
      <c r="F96" s="89" t="e">
        <f>IF($A96&gt;0,VLOOKUP($A96,#REF!,8),"")</f>
        <v>#NAME?</v>
      </c>
      <c r="G96" s="60"/>
      <c r="H96" s="61"/>
      <c r="I96" s="61"/>
      <c r="J96" s="61"/>
      <c r="K96" s="166" t="e">
        <f>IF($A96&gt;0,VLOOKUP($A96,#REF!,16,0),"")</f>
        <v>#NAME?</v>
      </c>
      <c r="L96" s="167"/>
      <c r="M96" s="168"/>
    </row>
    <row r="97" spans="1:13" ht="20.100000000000001" customHeight="1">
      <c r="A97" t="e">
        <f>IF(B97&gt;VLOOKUP($E$2&amp;"-"&amp;$C$3,#REF!,2,FALSE),0,A96+1)</f>
        <v>#NAME?</v>
      </c>
      <c r="B97" s="56">
        <f t="shared" si="1"/>
        <v>78</v>
      </c>
      <c r="C97" s="57" t="e">
        <f>IF($A97&gt;0,VLOOKUP($A97,#REF!,4),"")</f>
        <v>#NAME?</v>
      </c>
      <c r="D97" s="58" t="e">
        <f>IF($A97&gt;0,VLOOKUP($A97,#REF!,5),"")</f>
        <v>#NAME?</v>
      </c>
      <c r="E97" s="59" t="e">
        <f>IF($A97&gt;0,VLOOKUP($A97,#REF!,6),"")</f>
        <v>#NAME?</v>
      </c>
      <c r="F97" s="89" t="e">
        <f>IF($A97&gt;0,VLOOKUP($A97,#REF!,8),"")</f>
        <v>#NAME?</v>
      </c>
      <c r="G97" s="60"/>
      <c r="H97" s="61"/>
      <c r="I97" s="61"/>
      <c r="J97" s="61"/>
      <c r="K97" s="166" t="e">
        <f>IF($A97&gt;0,VLOOKUP($A97,#REF!,16,0),"")</f>
        <v>#NAME?</v>
      </c>
      <c r="L97" s="167"/>
      <c r="M97" s="168"/>
    </row>
    <row r="98" spans="1:13" ht="20.100000000000001" customHeight="1">
      <c r="A98" t="e">
        <f>IF(B98&gt;VLOOKUP($E$2&amp;"-"&amp;$C$3,#REF!,2,FALSE),0,A97+1)</f>
        <v>#NAME?</v>
      </c>
      <c r="B98" s="56">
        <f t="shared" si="1"/>
        <v>79</v>
      </c>
      <c r="C98" s="57" t="e">
        <f>IF($A98&gt;0,VLOOKUP($A98,#REF!,4),"")</f>
        <v>#NAME?</v>
      </c>
      <c r="D98" s="58" t="e">
        <f>IF($A98&gt;0,VLOOKUP($A98,#REF!,5),"")</f>
        <v>#NAME?</v>
      </c>
      <c r="E98" s="59" t="e">
        <f>IF($A98&gt;0,VLOOKUP($A98,#REF!,6),"")</f>
        <v>#NAME?</v>
      </c>
      <c r="F98" s="89" t="e">
        <f>IF($A98&gt;0,VLOOKUP($A98,#REF!,8),"")</f>
        <v>#NAME?</v>
      </c>
      <c r="G98" s="60"/>
      <c r="H98" s="61"/>
      <c r="I98" s="61"/>
      <c r="J98" s="61"/>
      <c r="K98" s="166" t="e">
        <f>IF($A98&gt;0,VLOOKUP($A98,#REF!,16,0),"")</f>
        <v>#NAME?</v>
      </c>
      <c r="L98" s="167"/>
      <c r="M98" s="168"/>
    </row>
    <row r="99" spans="1:13" ht="20.100000000000001" customHeight="1">
      <c r="A99" t="e">
        <f>IF(B99&gt;VLOOKUP($E$2&amp;"-"&amp;$C$3,#REF!,2,FALSE),0,A98+1)</f>
        <v>#NAME?</v>
      </c>
      <c r="B99" s="56">
        <f t="shared" si="1"/>
        <v>80</v>
      </c>
      <c r="C99" s="57" t="e">
        <f>IF($A99&gt;0,VLOOKUP($A99,#REF!,4),"")</f>
        <v>#NAME?</v>
      </c>
      <c r="D99" s="58" t="e">
        <f>IF($A99&gt;0,VLOOKUP($A99,#REF!,5),"")</f>
        <v>#NAME?</v>
      </c>
      <c r="E99" s="59" t="e">
        <f>IF($A99&gt;0,VLOOKUP($A99,#REF!,6),"")</f>
        <v>#NAME?</v>
      </c>
      <c r="F99" s="89" t="e">
        <f>IF($A99&gt;0,VLOOKUP($A99,#REF!,8),"")</f>
        <v>#NAME?</v>
      </c>
      <c r="G99" s="60"/>
      <c r="H99" s="61"/>
      <c r="I99" s="61"/>
      <c r="J99" s="61"/>
      <c r="K99" s="166" t="e">
        <f>IF($A99&gt;0,VLOOKUP($A99,#REF!,16,0),"")</f>
        <v>#NAME?</v>
      </c>
      <c r="L99" s="167"/>
      <c r="M99" s="168"/>
    </row>
    <row r="100" spans="1:13" ht="20.100000000000001" customHeight="1">
      <c r="A100" t="e">
        <f>IF(B100&gt;VLOOKUP($E$2&amp;"-"&amp;$C$3,#REF!,2,FALSE),0,A99+1)</f>
        <v>#NAME?</v>
      </c>
      <c r="B100" s="56">
        <f t="shared" si="1"/>
        <v>81</v>
      </c>
      <c r="C100" s="57" t="e">
        <f>IF($A100&gt;0,VLOOKUP($A100,#REF!,4),"")</f>
        <v>#NAME?</v>
      </c>
      <c r="D100" s="58" t="e">
        <f>IF($A100&gt;0,VLOOKUP($A100,#REF!,5),"")</f>
        <v>#NAME?</v>
      </c>
      <c r="E100" s="59" t="e">
        <f>IF($A100&gt;0,VLOOKUP($A100,#REF!,6),"")</f>
        <v>#NAME?</v>
      </c>
      <c r="F100" s="89" t="e">
        <f>IF($A100&gt;0,VLOOKUP($A100,#REF!,8),"")</f>
        <v>#NAME?</v>
      </c>
      <c r="G100" s="60"/>
      <c r="H100" s="61"/>
      <c r="I100" s="61"/>
      <c r="J100" s="61"/>
      <c r="K100" s="166" t="e">
        <f>IF($A100&gt;0,VLOOKUP($A100,#REF!,16,0),"")</f>
        <v>#NAME?</v>
      </c>
      <c r="L100" s="167"/>
      <c r="M100" s="168"/>
    </row>
    <row r="101" spans="1:13" ht="20.100000000000001" customHeight="1">
      <c r="A101" t="e">
        <f>IF(B101&gt;VLOOKUP($E$2&amp;"-"&amp;$C$3,#REF!,2,FALSE),0,A100+1)</f>
        <v>#NAME?</v>
      </c>
      <c r="B101" s="56">
        <f t="shared" si="1"/>
        <v>82</v>
      </c>
      <c r="C101" s="57" t="e">
        <f>IF($A101&gt;0,VLOOKUP($A101,#REF!,4),"")</f>
        <v>#NAME?</v>
      </c>
      <c r="D101" s="58" t="e">
        <f>IF($A101&gt;0,VLOOKUP($A101,#REF!,5),"")</f>
        <v>#NAME?</v>
      </c>
      <c r="E101" s="59" t="e">
        <f>IF($A101&gt;0,VLOOKUP($A101,#REF!,6),"")</f>
        <v>#NAME?</v>
      </c>
      <c r="F101" s="89" t="e">
        <f>IF($A101&gt;0,VLOOKUP($A101,#REF!,8),"")</f>
        <v>#NAME?</v>
      </c>
      <c r="G101" s="60"/>
      <c r="H101" s="61"/>
      <c r="I101" s="61"/>
      <c r="J101" s="61"/>
      <c r="K101" s="166" t="e">
        <f>IF($A101&gt;0,VLOOKUP($A101,#REF!,16,0),"")</f>
        <v>#NAME?</v>
      </c>
      <c r="L101" s="167"/>
      <c r="M101" s="168"/>
    </row>
    <row r="102" spans="1:13" ht="20.100000000000001" customHeight="1">
      <c r="A102" t="e">
        <f>IF(B102&gt;VLOOKUP($E$2&amp;"-"&amp;$C$3,#REF!,2,FALSE),0,A101+1)</f>
        <v>#NAME?</v>
      </c>
      <c r="B102" s="56">
        <f t="shared" si="1"/>
        <v>83</v>
      </c>
      <c r="C102" s="57" t="e">
        <f>IF($A102&gt;0,VLOOKUP($A102,#REF!,4),"")</f>
        <v>#NAME?</v>
      </c>
      <c r="D102" s="58" t="e">
        <f>IF($A102&gt;0,VLOOKUP($A102,#REF!,5),"")</f>
        <v>#NAME?</v>
      </c>
      <c r="E102" s="59" t="e">
        <f>IF($A102&gt;0,VLOOKUP($A102,#REF!,6),"")</f>
        <v>#NAME?</v>
      </c>
      <c r="F102" s="89" t="e">
        <f>IF($A102&gt;0,VLOOKUP($A102,#REF!,8),"")</f>
        <v>#NAME?</v>
      </c>
      <c r="G102" s="60"/>
      <c r="H102" s="61"/>
      <c r="I102" s="61"/>
      <c r="J102" s="61"/>
      <c r="K102" s="166" t="e">
        <f>IF($A102&gt;0,VLOOKUP($A102,#REF!,16,0),"")</f>
        <v>#NAME?</v>
      </c>
      <c r="L102" s="167"/>
      <c r="M102" s="168"/>
    </row>
    <row r="103" spans="1:13" ht="20.100000000000001" customHeight="1">
      <c r="A103" t="e">
        <f>IF(B103&gt;VLOOKUP($E$2&amp;"-"&amp;$C$3,#REF!,2,FALSE),0,A102+1)</f>
        <v>#NAME?</v>
      </c>
      <c r="B103" s="56">
        <f t="shared" si="1"/>
        <v>84</v>
      </c>
      <c r="C103" s="57" t="e">
        <f>IF($A103&gt;0,VLOOKUP($A103,#REF!,4),"")</f>
        <v>#NAME?</v>
      </c>
      <c r="D103" s="58" t="e">
        <f>IF($A103&gt;0,VLOOKUP($A103,#REF!,5),"")</f>
        <v>#NAME?</v>
      </c>
      <c r="E103" s="59" t="e">
        <f>IF($A103&gt;0,VLOOKUP($A103,#REF!,6),"")</f>
        <v>#NAME?</v>
      </c>
      <c r="F103" s="89" t="e">
        <f>IF($A103&gt;0,VLOOKUP($A103,#REF!,8),"")</f>
        <v>#NAME?</v>
      </c>
      <c r="G103" s="60"/>
      <c r="H103" s="61"/>
      <c r="I103" s="61"/>
      <c r="J103" s="61"/>
      <c r="K103" s="166" t="e">
        <f>IF($A103&gt;0,VLOOKUP($A103,#REF!,16,0),"")</f>
        <v>#NAME?</v>
      </c>
      <c r="L103" s="167"/>
      <c r="M103" s="168"/>
    </row>
    <row r="104" spans="1:13" ht="20.100000000000001" customHeight="1">
      <c r="A104" t="e">
        <f>IF(B104&gt;VLOOKUP($E$2&amp;"-"&amp;$C$3,#REF!,2,FALSE),0,A103+1)</f>
        <v>#NAME?</v>
      </c>
      <c r="B104" s="56">
        <f t="shared" si="1"/>
        <v>85</v>
      </c>
      <c r="C104" s="57" t="e">
        <f>IF($A104&gt;0,VLOOKUP($A104,#REF!,4),"")</f>
        <v>#NAME?</v>
      </c>
      <c r="D104" s="58" t="e">
        <f>IF($A104&gt;0,VLOOKUP($A104,#REF!,5),"")</f>
        <v>#NAME?</v>
      </c>
      <c r="E104" s="59" t="e">
        <f>IF($A104&gt;0,VLOOKUP($A104,#REF!,6),"")</f>
        <v>#NAME?</v>
      </c>
      <c r="F104" s="89" t="e">
        <f>IF($A104&gt;0,VLOOKUP($A104,#REF!,8),"")</f>
        <v>#NAME?</v>
      </c>
      <c r="G104" s="60"/>
      <c r="H104" s="61"/>
      <c r="I104" s="61"/>
      <c r="J104" s="61"/>
      <c r="K104" s="166" t="e">
        <f>IF($A104&gt;0,VLOOKUP($A104,#REF!,16,0),"")</f>
        <v>#NAME?</v>
      </c>
      <c r="L104" s="167"/>
      <c r="M104" s="168"/>
    </row>
    <row r="105" spans="1:13" ht="20.100000000000001" customHeight="1">
      <c r="A105" t="e">
        <f>IF(B105&gt;VLOOKUP($E$2&amp;"-"&amp;$C$3,#REF!,2,FALSE),0,A104+1)</f>
        <v>#NAME?</v>
      </c>
      <c r="B105" s="56">
        <f t="shared" si="1"/>
        <v>86</v>
      </c>
      <c r="C105" s="57" t="e">
        <f>IF($A105&gt;0,VLOOKUP($A105,#REF!,4),"")</f>
        <v>#NAME?</v>
      </c>
      <c r="D105" s="58" t="e">
        <f>IF($A105&gt;0,VLOOKUP($A105,#REF!,5),"")</f>
        <v>#NAME?</v>
      </c>
      <c r="E105" s="59" t="e">
        <f>IF($A105&gt;0,VLOOKUP($A105,#REF!,6),"")</f>
        <v>#NAME?</v>
      </c>
      <c r="F105" s="89" t="e">
        <f>IF($A105&gt;0,VLOOKUP($A105,#REF!,8),"")</f>
        <v>#NAME?</v>
      </c>
      <c r="G105" s="60"/>
      <c r="H105" s="61"/>
      <c r="I105" s="61"/>
      <c r="J105" s="61"/>
      <c r="K105" s="166" t="e">
        <f>IF($A105&gt;0,VLOOKUP($A105,#REF!,16,0),"")</f>
        <v>#NAME?</v>
      </c>
      <c r="L105" s="167"/>
      <c r="M105" s="168"/>
    </row>
    <row r="106" spans="1:13" ht="20.100000000000001" customHeight="1">
      <c r="A106" t="e">
        <f>IF(B106&gt;VLOOKUP($E$2&amp;"-"&amp;$C$3,#REF!,2,FALSE),0,A105+1)</f>
        <v>#NAME?</v>
      </c>
      <c r="B106" s="56">
        <f t="shared" si="1"/>
        <v>87</v>
      </c>
      <c r="C106" s="57" t="e">
        <f>IF($A106&gt;0,VLOOKUP($A106,#REF!,4),"")</f>
        <v>#NAME?</v>
      </c>
      <c r="D106" s="58" t="e">
        <f>IF($A106&gt;0,VLOOKUP($A106,#REF!,5),"")</f>
        <v>#NAME?</v>
      </c>
      <c r="E106" s="59" t="e">
        <f>IF($A106&gt;0,VLOOKUP($A106,#REF!,6),"")</f>
        <v>#NAME?</v>
      </c>
      <c r="F106" s="89" t="e">
        <f>IF($A106&gt;0,VLOOKUP($A106,#REF!,8),"")</f>
        <v>#NAME?</v>
      </c>
      <c r="G106" s="60"/>
      <c r="H106" s="61"/>
      <c r="I106" s="61"/>
      <c r="J106" s="61"/>
      <c r="K106" s="166" t="e">
        <f>IF($A106&gt;0,VLOOKUP($A106,#REF!,16,0),"")</f>
        <v>#NAME?</v>
      </c>
      <c r="L106" s="167"/>
      <c r="M106" s="168"/>
    </row>
    <row r="107" spans="1:13" ht="20.100000000000001" customHeight="1">
      <c r="A107" t="e">
        <f>IF(B107&gt;VLOOKUP($E$2&amp;"-"&amp;$C$3,#REF!,2,FALSE),0,A106+1)</f>
        <v>#NAME?</v>
      </c>
      <c r="B107" s="56">
        <f t="shared" si="1"/>
        <v>88</v>
      </c>
      <c r="C107" s="57" t="e">
        <f>IF($A107&gt;0,VLOOKUP($A107,#REF!,4),"")</f>
        <v>#NAME?</v>
      </c>
      <c r="D107" s="58" t="e">
        <f>IF($A107&gt;0,VLOOKUP($A107,#REF!,5),"")</f>
        <v>#NAME?</v>
      </c>
      <c r="E107" s="59" t="e">
        <f>IF($A107&gt;0,VLOOKUP($A107,#REF!,6),"")</f>
        <v>#NAME?</v>
      </c>
      <c r="F107" s="89" t="e">
        <f>IF($A107&gt;0,VLOOKUP($A107,#REF!,8),"")</f>
        <v>#NAME?</v>
      </c>
      <c r="G107" s="60"/>
      <c r="H107" s="61"/>
      <c r="I107" s="61"/>
      <c r="J107" s="61"/>
      <c r="K107" s="166" t="e">
        <f>IF($A107&gt;0,VLOOKUP($A107,#REF!,16,0),"")</f>
        <v>#NAME?</v>
      </c>
      <c r="L107" s="167"/>
      <c r="M107" s="168"/>
    </row>
    <row r="108" spans="1:13" ht="20.100000000000001" customHeight="1">
      <c r="A108" t="e">
        <f>IF(B108&gt;VLOOKUP($E$2&amp;"-"&amp;$C$3,#REF!,2,FALSE),0,A107+1)</f>
        <v>#NAME?</v>
      </c>
      <c r="B108" s="56">
        <f t="shared" si="1"/>
        <v>89</v>
      </c>
      <c r="C108" s="57" t="e">
        <f>IF($A108&gt;0,VLOOKUP($A108,#REF!,4),"")</f>
        <v>#NAME?</v>
      </c>
      <c r="D108" s="58" t="e">
        <f>IF($A108&gt;0,VLOOKUP($A108,#REF!,5),"")</f>
        <v>#NAME?</v>
      </c>
      <c r="E108" s="59" t="e">
        <f>IF($A108&gt;0,VLOOKUP($A108,#REF!,6),"")</f>
        <v>#NAME?</v>
      </c>
      <c r="F108" s="89" t="e">
        <f>IF($A108&gt;0,VLOOKUP($A108,#REF!,8),"")</f>
        <v>#NAME?</v>
      </c>
      <c r="G108" s="60"/>
      <c r="H108" s="61"/>
      <c r="I108" s="61"/>
      <c r="J108" s="61"/>
      <c r="K108" s="166" t="e">
        <f>IF($A108&gt;0,VLOOKUP($A108,#REF!,16,0),"")</f>
        <v>#NAME?</v>
      </c>
      <c r="L108" s="167"/>
      <c r="M108" s="168"/>
    </row>
    <row r="109" spans="1:13" ht="20.100000000000001" customHeight="1">
      <c r="A109" t="e">
        <f>IF(B109&gt;VLOOKUP($E$2&amp;"-"&amp;$C$3,#REF!,2,FALSE),0,A108+1)</f>
        <v>#NAME?</v>
      </c>
      <c r="B109" s="56">
        <f t="shared" si="1"/>
        <v>90</v>
      </c>
      <c r="C109" s="57" t="e">
        <f>IF($A109&gt;0,VLOOKUP($A109,#REF!,4),"")</f>
        <v>#NAME?</v>
      </c>
      <c r="D109" s="58" t="e">
        <f>IF($A109&gt;0,VLOOKUP($A109,#REF!,5),"")</f>
        <v>#NAME?</v>
      </c>
      <c r="E109" s="59" t="e">
        <f>IF($A109&gt;0,VLOOKUP($A109,#REF!,6),"")</f>
        <v>#NAME?</v>
      </c>
      <c r="F109" s="89" t="e">
        <f>IF($A109&gt;0,VLOOKUP($A109,#REF!,8),"")</f>
        <v>#NAME?</v>
      </c>
      <c r="G109" s="60"/>
      <c r="H109" s="61"/>
      <c r="I109" s="61"/>
      <c r="J109" s="61"/>
      <c r="K109" s="166" t="e">
        <f>IF($A109&gt;0,VLOOKUP($A109,#REF!,16,0),"")</f>
        <v>#NAME?</v>
      </c>
      <c r="L109" s="167"/>
      <c r="M109" s="168"/>
    </row>
    <row r="110" spans="1:13" ht="23.25" customHeight="1">
      <c r="B110" s="66" t="s">
        <v>71</v>
      </c>
      <c r="C110" s="67"/>
      <c r="D110" s="68"/>
      <c r="E110" s="69"/>
      <c r="F110" s="70"/>
      <c r="G110" s="71"/>
      <c r="H110" s="72"/>
      <c r="I110" s="72"/>
      <c r="J110" s="72"/>
      <c r="K110" s="62"/>
      <c r="L110" s="62"/>
      <c r="M110" s="62"/>
    </row>
    <row r="111" spans="1:13" ht="20.100000000000001" customHeight="1">
      <c r="B111" s="73" t="s">
        <v>72</v>
      </c>
      <c r="C111" s="74"/>
      <c r="D111" s="75"/>
      <c r="E111" s="76"/>
      <c r="F111" s="77"/>
      <c r="G111" s="78"/>
      <c r="H111" s="79"/>
      <c r="I111" s="79"/>
      <c r="J111" s="79"/>
      <c r="K111" s="80"/>
      <c r="L111" s="80"/>
      <c r="M111" s="80"/>
    </row>
    <row r="112" spans="1:13" ht="20.100000000000001" customHeight="1">
      <c r="B112" s="81"/>
      <c r="C112" s="74"/>
      <c r="D112" s="75"/>
      <c r="E112" s="76"/>
      <c r="F112" s="77"/>
      <c r="G112" s="78"/>
      <c r="H112" s="79"/>
      <c r="I112" s="79"/>
      <c r="J112" s="79"/>
      <c r="K112" s="80"/>
      <c r="L112" s="80"/>
      <c r="M112" s="80"/>
    </row>
    <row r="113" spans="2:13" ht="20.100000000000001" customHeight="1">
      <c r="B113" s="81"/>
      <c r="C113" s="74"/>
      <c r="D113" s="75"/>
      <c r="E113" s="76"/>
      <c r="F113" s="77"/>
      <c r="G113" s="78"/>
      <c r="H113" s="79"/>
      <c r="I113" s="79"/>
      <c r="J113" s="79"/>
      <c r="K113" s="80"/>
      <c r="L113" s="80"/>
      <c r="M113" s="80"/>
    </row>
    <row r="114" spans="2:13" ht="7.5" customHeight="1">
      <c r="B114" s="81"/>
      <c r="C114" s="74"/>
      <c r="D114" s="75"/>
      <c r="E114" s="76"/>
      <c r="F114" s="77"/>
      <c r="G114" s="78"/>
      <c r="H114" s="79"/>
      <c r="I114" s="79"/>
      <c r="J114" s="79"/>
      <c r="K114" s="80"/>
      <c r="L114" s="80"/>
      <c r="M114" s="80"/>
    </row>
    <row r="115" spans="2:13" ht="20.100000000000001" customHeight="1">
      <c r="B115" s="82" t="s">
        <v>73</v>
      </c>
      <c r="C115" s="74"/>
      <c r="D115" s="75"/>
      <c r="E115" s="76"/>
      <c r="F115" s="77"/>
      <c r="G115" s="78"/>
      <c r="H115" s="79"/>
      <c r="I115" s="79"/>
      <c r="J115" s="79"/>
      <c r="K115" s="80"/>
      <c r="L115" s="80"/>
      <c r="M115" s="80"/>
    </row>
  </sheetData>
  <mergeCells count="105">
    <mergeCell ref="B6:B7"/>
    <mergeCell ref="C6:C7"/>
    <mergeCell ref="D6:D7"/>
    <mergeCell ref="E6:E7"/>
    <mergeCell ref="F6:F7"/>
    <mergeCell ref="G6:G7"/>
    <mergeCell ref="C1:D1"/>
    <mergeCell ref="F1:J1"/>
    <mergeCell ref="C2:D2"/>
    <mergeCell ref="D3:J3"/>
    <mergeCell ref="B4:J4"/>
    <mergeCell ref="F2:J2"/>
    <mergeCell ref="K11:M11"/>
    <mergeCell ref="K12:M12"/>
    <mergeCell ref="K13:M13"/>
    <mergeCell ref="K14:M14"/>
    <mergeCell ref="K15:M15"/>
    <mergeCell ref="K16:M16"/>
    <mergeCell ref="H6:H7"/>
    <mergeCell ref="I6:J6"/>
    <mergeCell ref="K6:M7"/>
    <mergeCell ref="K8:M8"/>
    <mergeCell ref="K9:M9"/>
    <mergeCell ref="K10:M10"/>
    <mergeCell ref="K23:M23"/>
    <mergeCell ref="K24:M24"/>
    <mergeCell ref="K25:M25"/>
    <mergeCell ref="K26:M26"/>
    <mergeCell ref="K27:M27"/>
    <mergeCell ref="K28:M28"/>
    <mergeCell ref="K17:M17"/>
    <mergeCell ref="K18:M18"/>
    <mergeCell ref="K19:M19"/>
    <mergeCell ref="K20:M20"/>
    <mergeCell ref="K21:M21"/>
    <mergeCell ref="K22:M22"/>
    <mergeCell ref="K35:M35"/>
    <mergeCell ref="K36:M36"/>
    <mergeCell ref="K37:M37"/>
    <mergeCell ref="K44:M44"/>
    <mergeCell ref="K45:M45"/>
    <mergeCell ref="K46:M46"/>
    <mergeCell ref="K29:M29"/>
    <mergeCell ref="K30:M30"/>
    <mergeCell ref="K31:M31"/>
    <mergeCell ref="K32:M32"/>
    <mergeCell ref="K33:M33"/>
    <mergeCell ref="K34:M34"/>
    <mergeCell ref="K53:M53"/>
    <mergeCell ref="K54:M54"/>
    <mergeCell ref="K55:M55"/>
    <mergeCell ref="K56:M56"/>
    <mergeCell ref="K57:M57"/>
    <mergeCell ref="K58:M58"/>
    <mergeCell ref="K47:M47"/>
    <mergeCell ref="K48:M48"/>
    <mergeCell ref="K49:M49"/>
    <mergeCell ref="K50:M50"/>
    <mergeCell ref="K51:M51"/>
    <mergeCell ref="K52:M52"/>
    <mergeCell ref="K65:M65"/>
    <mergeCell ref="K66:M66"/>
    <mergeCell ref="K67:M67"/>
    <mergeCell ref="K68:M68"/>
    <mergeCell ref="K69:M69"/>
    <mergeCell ref="K70:M70"/>
    <mergeCell ref="K59:M59"/>
    <mergeCell ref="K60:M60"/>
    <mergeCell ref="K61:M61"/>
    <mergeCell ref="K62:M62"/>
    <mergeCell ref="K63:M63"/>
    <mergeCell ref="K64:M64"/>
    <mergeCell ref="K83:M83"/>
    <mergeCell ref="K84:M84"/>
    <mergeCell ref="K85:M85"/>
    <mergeCell ref="K86:M86"/>
    <mergeCell ref="K87:M87"/>
    <mergeCell ref="K88:M88"/>
    <mergeCell ref="K71:M71"/>
    <mergeCell ref="K72:M72"/>
    <mergeCell ref="K73:M73"/>
    <mergeCell ref="K80:M80"/>
    <mergeCell ref="K81:M81"/>
    <mergeCell ref="K82:M82"/>
    <mergeCell ref="K95:M95"/>
    <mergeCell ref="K96:M96"/>
    <mergeCell ref="K97:M97"/>
    <mergeCell ref="K98:M98"/>
    <mergeCell ref="K99:M99"/>
    <mergeCell ref="K106:M106"/>
    <mergeCell ref="K89:M89"/>
    <mergeCell ref="K90:M90"/>
    <mergeCell ref="K91:M91"/>
    <mergeCell ref="K92:M92"/>
    <mergeCell ref="K93:M93"/>
    <mergeCell ref="K94:M94"/>
    <mergeCell ref="K107:M107"/>
    <mergeCell ref="K108:M108"/>
    <mergeCell ref="K109:M109"/>
    <mergeCell ref="K100:M100"/>
    <mergeCell ref="K101:M101"/>
    <mergeCell ref="K102:M102"/>
    <mergeCell ref="K103:M103"/>
    <mergeCell ref="K104:M104"/>
    <mergeCell ref="K105:M105"/>
  </mergeCells>
  <conditionalFormatting sqref="A8:A115 K8:M115">
    <cfRule type="cellIs" dxfId="29" priority="9" stopIfTrue="1" operator="equal">
      <formula>0</formula>
    </cfRule>
  </conditionalFormatting>
  <pageMargins left="0.24" right="0.22" top="0.2" bottom="0.33" header="0.16" footer="0.16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R152"/>
  <sheetViews>
    <sheetView workbookViewId="0">
      <pane ySplit="7" topLeftCell="A17" activePane="bottomLeft" state="frozen"/>
      <selection pane="bottomLeft" activeCell="F1" sqref="F1:M1"/>
    </sheetView>
  </sheetViews>
  <sheetFormatPr defaultRowHeight="15"/>
  <cols>
    <col min="1" max="1" width="5.5703125" customWidth="1"/>
    <col min="2" max="2" width="3.85546875" customWidth="1"/>
    <col min="3" max="3" width="11" customWidth="1"/>
    <col min="4" max="4" width="16.140625" customWidth="1"/>
    <col min="5" max="5" width="8.42578125" customWidth="1"/>
    <col min="6" max="6" width="9.5703125" customWidth="1"/>
    <col min="7" max="7" width="8.42578125" customWidth="1"/>
    <col min="8" max="8" width="3.85546875" customWidth="1"/>
    <col min="9" max="9" width="6.5703125" customWidth="1"/>
    <col min="10" max="12" width="4.85546875" customWidth="1"/>
    <col min="13" max="13" width="8.7109375" customWidth="1"/>
    <col min="14" max="14" width="5.42578125" customWidth="1"/>
    <col min="15" max="15" width="0.7109375" customWidth="1"/>
    <col min="16" max="16" width="2.28515625" customWidth="1"/>
    <col min="17" max="17" width="9.140625" customWidth="1"/>
  </cols>
  <sheetData>
    <row r="1" spans="1:17" s="47" customFormat="1">
      <c r="C1" s="186" t="s">
        <v>57</v>
      </c>
      <c r="D1" s="186"/>
      <c r="E1" s="48"/>
      <c r="F1" s="183" t="s">
        <v>175</v>
      </c>
      <c r="G1" s="183"/>
      <c r="H1" s="183"/>
      <c r="I1" s="183"/>
      <c r="J1" s="183"/>
      <c r="K1" s="183"/>
      <c r="L1" s="183"/>
      <c r="M1" s="183"/>
      <c r="N1" s="49" t="s">
        <v>158</v>
      </c>
    </row>
    <row r="2" spans="1:17" s="47" customFormat="1">
      <c r="C2" s="186" t="s">
        <v>177</v>
      </c>
      <c r="D2" s="186"/>
      <c r="E2" s="50" t="str">
        <f ca="1">[1]!ExtractElement(N1,1,"-")</f>
        <v xml:space="preserve">           </v>
      </c>
      <c r="F2" s="187" t="e">
        <f ca="1">"(LỚP: "&amp;VLOOKUP($E$2&amp;"-"&amp;$C$3,#REF!,11,0)&amp;")"</f>
        <v>#REF!</v>
      </c>
      <c r="G2" s="187"/>
      <c r="H2" s="187"/>
      <c r="I2" s="187"/>
      <c r="J2" s="187"/>
      <c r="K2" s="187"/>
      <c r="L2" s="187"/>
      <c r="M2" s="187"/>
      <c r="N2" s="51" t="s">
        <v>60</v>
      </c>
      <c r="O2" s="52" t="s">
        <v>61</v>
      </c>
      <c r="P2" s="52" t="e">
        <f ca="1">VLOOKUP($E$2&amp;"-"&amp;$C$3,#REF!,12,0)</f>
        <v>#REF!</v>
      </c>
    </row>
    <row r="3" spans="1:17" s="53" customFormat="1" ht="18.75" customHeight="1">
      <c r="C3" s="54" t="str">
        <f ca="1">[1]!ExtractElement(N1,2,"-")</f>
        <v>405</v>
      </c>
      <c r="D3" s="184" t="e">
        <f ca="1">"MÔN :"&amp;VLOOKUP($E$2&amp;"-"&amp;$C$3,#REF!,6,0) &amp;"* MÃ MÔN:"&amp;VLOOKUP($E$2&amp;"-"&amp;$C$3,#REF!,5,0)</f>
        <v>#REF!</v>
      </c>
      <c r="E3" s="184"/>
      <c r="F3" s="184"/>
      <c r="G3" s="184"/>
      <c r="H3" s="184"/>
      <c r="I3" s="184"/>
      <c r="J3" s="184"/>
      <c r="K3" s="184"/>
      <c r="L3" s="184"/>
      <c r="M3" s="184"/>
      <c r="N3" s="51" t="s">
        <v>62</v>
      </c>
      <c r="O3" s="51" t="s">
        <v>61</v>
      </c>
      <c r="P3" s="51">
        <v>2</v>
      </c>
    </row>
    <row r="4" spans="1:17" s="53" customFormat="1" ht="18.75" customHeight="1">
      <c r="B4" s="185" t="s">
        <v>159</v>
      </c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185"/>
      <c r="N4" s="51" t="s">
        <v>63</v>
      </c>
      <c r="O4" s="51" t="s">
        <v>61</v>
      </c>
      <c r="P4" s="51">
        <v>1</v>
      </c>
    </row>
    <row r="5" spans="1:17" ht="9" customHeight="1"/>
    <row r="6" spans="1:17" ht="15" customHeight="1">
      <c r="B6" s="188" t="s">
        <v>4</v>
      </c>
      <c r="C6" s="189" t="s">
        <v>64</v>
      </c>
      <c r="D6" s="190" t="s">
        <v>9</v>
      </c>
      <c r="E6" s="191" t="s">
        <v>10</v>
      </c>
      <c r="F6" s="189" t="s">
        <v>75</v>
      </c>
      <c r="G6" s="189" t="s">
        <v>76</v>
      </c>
      <c r="H6" s="189" t="s">
        <v>66</v>
      </c>
      <c r="I6" s="189" t="s">
        <v>67</v>
      </c>
      <c r="J6" s="192" t="s">
        <v>153</v>
      </c>
      <c r="K6" s="192"/>
      <c r="L6" s="192"/>
      <c r="M6" s="192"/>
      <c r="N6" s="175" t="s">
        <v>68</v>
      </c>
      <c r="O6" s="176"/>
      <c r="P6" s="177"/>
    </row>
    <row r="7" spans="1:17" ht="39" customHeight="1">
      <c r="B7" s="188"/>
      <c r="C7" s="188"/>
      <c r="D7" s="190"/>
      <c r="E7" s="191"/>
      <c r="F7" s="188"/>
      <c r="G7" s="188"/>
      <c r="H7" s="188"/>
      <c r="I7" s="188"/>
      <c r="J7" s="104" t="s">
        <v>154</v>
      </c>
      <c r="K7" s="104" t="s">
        <v>155</v>
      </c>
      <c r="L7" s="104" t="s">
        <v>156</v>
      </c>
      <c r="M7" s="105" t="s">
        <v>70</v>
      </c>
      <c r="N7" s="178"/>
      <c r="O7" s="179"/>
      <c r="P7" s="180"/>
    </row>
    <row r="8" spans="1:17" ht="20.100000000000001" customHeight="1">
      <c r="A8" t="e">
        <f ca="1">VLOOKUP($E$2&amp;"-"&amp;$C$3,#REF!,3,FALSE)</f>
        <v>#REF!</v>
      </c>
      <c r="B8" s="56">
        <v>1</v>
      </c>
      <c r="C8" s="92" t="e">
        <f ca="1">IF($A8&gt;0,VLOOKUP($A8,#REF!,4),"")</f>
        <v>#REF!</v>
      </c>
      <c r="D8" s="58" t="e">
        <f ca="1">IF($A8&gt;0,VLOOKUP($A8,#REF!,5),"")</f>
        <v>#REF!</v>
      </c>
      <c r="E8" s="59" t="e">
        <f ca="1">IF($A8&gt;0,VLOOKUP($A8,#REF!,6),"")</f>
        <v>#REF!</v>
      </c>
      <c r="F8" s="95" t="e">
        <f ca="1">IF($A8&gt;0,VLOOKUP($A8,#REF!,8),"")</f>
        <v>#REF!</v>
      </c>
      <c r="G8" s="95" t="e">
        <f ca="1">IF($A8&gt;0,VLOOKUP($A8,#REF!,9),"")</f>
        <v>#REF!</v>
      </c>
      <c r="H8" s="60"/>
      <c r="I8" s="61"/>
      <c r="J8" s="61"/>
      <c r="K8" s="61"/>
      <c r="L8" s="61"/>
      <c r="M8" s="61"/>
      <c r="N8" s="169" t="e">
        <f ca="1">IF($A8&gt;0,VLOOKUP($A8,#REF!,16,0),"")</f>
        <v>#REF!</v>
      </c>
      <c r="O8" s="170"/>
      <c r="P8" s="171"/>
      <c r="Q8" t="e">
        <f ca="1">"ENG-"&amp;VLOOKUP($E$2&amp;"-"&amp;$C$3,#REF!,5,0)&amp;"-Suat "&amp;VLOOKUP($E$2&amp;"-"&amp;$C$3,#REF!,8,0)&amp;" - Ngày "&amp;TEXT(VLOOKUP($E$2&amp;"-"&amp;$C$3,#REF!,7,0),"dd/mm/yyyy")</f>
        <v>#REF!</v>
      </c>
    </row>
    <row r="9" spans="1:17" ht="20.100000000000001" customHeight="1">
      <c r="A9" t="e">
        <f ca="1">VLOOKUP($E$2&amp;"-"&amp;$C$3,#REF!,3,FALSE)</f>
        <v>#REF!</v>
      </c>
      <c r="B9" s="56">
        <f t="shared" ref="B9:B72" si="0">B8+1</f>
        <v>2</v>
      </c>
      <c r="C9" s="92" t="e">
        <f ca="1">IF($A9&gt;0,VLOOKUP($A9,#REF!,4),"")</f>
        <v>#REF!</v>
      </c>
      <c r="D9" s="58" t="e">
        <f ca="1">IF($A9&gt;0,VLOOKUP($A9,#REF!,5),"")</f>
        <v>#REF!</v>
      </c>
      <c r="E9" s="59" t="e">
        <f ca="1">IF($A9&gt;0,VLOOKUP($A9,#REF!,6),"")</f>
        <v>#REF!</v>
      </c>
      <c r="F9" s="95" t="e">
        <f ca="1">IF($A9&gt;0,VLOOKUP($A9,#REF!,8),"")</f>
        <v>#REF!</v>
      </c>
      <c r="G9" s="95" t="e">
        <f ca="1">IF($A9&gt;0,VLOOKUP($A9,#REF!,9),"")</f>
        <v>#REF!</v>
      </c>
      <c r="H9" s="60"/>
      <c r="I9" s="61"/>
      <c r="J9" s="61"/>
      <c r="K9" s="61"/>
      <c r="L9" s="61"/>
      <c r="M9" s="61"/>
      <c r="N9" s="166" t="e">
        <f ca="1">IF($A9&gt;0,VLOOKUP($A9,#REF!,16,0),"")</f>
        <v>#REF!</v>
      </c>
      <c r="O9" s="167"/>
      <c r="P9" s="168"/>
      <c r="Q9" t="e">
        <f ca="1">"ENG-"&amp;VLOOKUP($E$2&amp;"-"&amp;$C$3,#REF!,5,0)&amp;"-Suat "&amp;VLOOKUP($E$2&amp;"-"&amp;$C$3,#REF!,8,0)&amp;" - Ngày "&amp;TEXT(VLOOKUP($E$2&amp;"-"&amp;$C$3,#REF!,7,0),"dd/mm/yyyy")</f>
        <v>#REF!</v>
      </c>
    </row>
    <row r="10" spans="1:17" ht="20.100000000000001" customHeight="1">
      <c r="A10" t="e">
        <f ca="1">VLOOKUP($E$2&amp;"-"&amp;$C$3,#REF!,3,FALSE)</f>
        <v>#REF!</v>
      </c>
      <c r="B10" s="56">
        <f t="shared" si="0"/>
        <v>3</v>
      </c>
      <c r="C10" s="92" t="e">
        <f ca="1">IF($A10&gt;0,VLOOKUP($A10,#REF!,4),"")</f>
        <v>#REF!</v>
      </c>
      <c r="D10" s="58" t="e">
        <f ca="1">IF($A10&gt;0,VLOOKUP($A10,#REF!,5),"")</f>
        <v>#REF!</v>
      </c>
      <c r="E10" s="59" t="e">
        <f ca="1">IF($A10&gt;0,VLOOKUP($A10,#REF!,6),"")</f>
        <v>#REF!</v>
      </c>
      <c r="F10" s="95" t="e">
        <f ca="1">IF($A10&gt;0,VLOOKUP($A10,#REF!,8),"")</f>
        <v>#REF!</v>
      </c>
      <c r="G10" s="95" t="e">
        <f ca="1">IF($A10&gt;0,VLOOKUP($A10,#REF!,9),"")</f>
        <v>#REF!</v>
      </c>
      <c r="H10" s="60"/>
      <c r="I10" s="61"/>
      <c r="J10" s="61"/>
      <c r="K10" s="61"/>
      <c r="L10" s="61"/>
      <c r="M10" s="61"/>
      <c r="N10" s="166" t="e">
        <f ca="1">IF($A10&gt;0,VLOOKUP($A10,#REF!,16,0),"")</f>
        <v>#REF!</v>
      </c>
      <c r="O10" s="167"/>
      <c r="P10" s="168"/>
      <c r="Q10" t="e">
        <f ca="1">"ENG-"&amp;VLOOKUP($E$2&amp;"-"&amp;$C$3,#REF!,5,0)&amp;"-Suat "&amp;VLOOKUP($E$2&amp;"-"&amp;$C$3,#REF!,8,0)&amp;" - Ngày "&amp;TEXT(VLOOKUP($E$2&amp;"-"&amp;$C$3,#REF!,7,0),"dd/mm/yyyy")</f>
        <v>#REF!</v>
      </c>
    </row>
    <row r="11" spans="1:17" ht="20.100000000000001" customHeight="1">
      <c r="A11" t="e">
        <f ca="1">VLOOKUP($E$2&amp;"-"&amp;$C$3,#REF!,3,FALSE)</f>
        <v>#REF!</v>
      </c>
      <c r="B11" s="56">
        <f t="shared" si="0"/>
        <v>4</v>
      </c>
      <c r="C11" s="92" t="e">
        <f ca="1">IF($A11&gt;0,VLOOKUP($A11,#REF!,4),"")</f>
        <v>#REF!</v>
      </c>
      <c r="D11" s="58" t="e">
        <f ca="1">IF($A11&gt;0,VLOOKUP($A11,#REF!,5),"")</f>
        <v>#REF!</v>
      </c>
      <c r="E11" s="59" t="e">
        <f ca="1">IF($A11&gt;0,VLOOKUP($A11,#REF!,6),"")</f>
        <v>#REF!</v>
      </c>
      <c r="F11" s="95" t="e">
        <f ca="1">IF($A11&gt;0,VLOOKUP($A11,#REF!,8),"")</f>
        <v>#REF!</v>
      </c>
      <c r="G11" s="95" t="e">
        <f ca="1">IF($A11&gt;0,VLOOKUP($A11,#REF!,9),"")</f>
        <v>#REF!</v>
      </c>
      <c r="H11" s="60"/>
      <c r="I11" s="61"/>
      <c r="J11" s="61"/>
      <c r="K11" s="61"/>
      <c r="L11" s="61"/>
      <c r="M11" s="61"/>
      <c r="N11" s="166" t="e">
        <f ca="1">IF($A11&gt;0,VLOOKUP($A11,#REF!,16,0),"")</f>
        <v>#REF!</v>
      </c>
      <c r="O11" s="167"/>
      <c r="P11" s="168"/>
      <c r="Q11" t="e">
        <f ca="1">"ENG-"&amp;VLOOKUP($E$2&amp;"-"&amp;$C$3,#REF!,5,0)&amp;"-Suat "&amp;VLOOKUP($E$2&amp;"-"&amp;$C$3,#REF!,8,0)&amp;" - Ngày "&amp;TEXT(VLOOKUP($E$2&amp;"-"&amp;$C$3,#REF!,7,0),"dd/mm/yyyy")</f>
        <v>#REF!</v>
      </c>
    </row>
    <row r="12" spans="1:17" ht="20.100000000000001" customHeight="1">
      <c r="A12" t="e">
        <f ca="1">VLOOKUP($E$2&amp;"-"&amp;$C$3,#REF!,3,FALSE)</f>
        <v>#REF!</v>
      </c>
      <c r="B12" s="56">
        <f t="shared" si="0"/>
        <v>5</v>
      </c>
      <c r="C12" s="92" t="e">
        <f ca="1">IF($A12&gt;0,VLOOKUP($A12,#REF!,4),"")</f>
        <v>#REF!</v>
      </c>
      <c r="D12" s="58" t="e">
        <f ca="1">IF($A12&gt;0,VLOOKUP($A12,#REF!,5),"")</f>
        <v>#REF!</v>
      </c>
      <c r="E12" s="59" t="e">
        <f ca="1">IF($A12&gt;0,VLOOKUP($A12,#REF!,6),"")</f>
        <v>#REF!</v>
      </c>
      <c r="F12" s="95" t="e">
        <f ca="1">IF($A12&gt;0,VLOOKUP($A12,#REF!,8),"")</f>
        <v>#REF!</v>
      </c>
      <c r="G12" s="95" t="e">
        <f ca="1">IF($A12&gt;0,VLOOKUP($A12,#REF!,9),"")</f>
        <v>#REF!</v>
      </c>
      <c r="H12" s="60"/>
      <c r="I12" s="61"/>
      <c r="J12" s="61"/>
      <c r="K12" s="61"/>
      <c r="L12" s="61"/>
      <c r="M12" s="61"/>
      <c r="N12" s="166" t="e">
        <f ca="1">IF($A12&gt;0,VLOOKUP($A12,#REF!,16,0),"")</f>
        <v>#REF!</v>
      </c>
      <c r="O12" s="167"/>
      <c r="P12" s="168"/>
      <c r="Q12" t="e">
        <f ca="1">"ENG-"&amp;VLOOKUP($E$2&amp;"-"&amp;$C$3,#REF!,5,0)&amp;"-Suat "&amp;VLOOKUP($E$2&amp;"-"&amp;$C$3,#REF!,8,0)&amp;" - Ngày "&amp;TEXT(VLOOKUP($E$2&amp;"-"&amp;$C$3,#REF!,7,0),"dd/mm/yyyy")</f>
        <v>#REF!</v>
      </c>
    </row>
    <row r="13" spans="1:17" ht="20.100000000000001" customHeight="1">
      <c r="A13" t="e">
        <f ca="1">VLOOKUP($E$2&amp;"-"&amp;$C$3,#REF!,3,FALSE)</f>
        <v>#REF!</v>
      </c>
      <c r="B13" s="56">
        <f t="shared" si="0"/>
        <v>6</v>
      </c>
      <c r="C13" s="92" t="e">
        <f ca="1">IF($A13&gt;0,VLOOKUP($A13,#REF!,4),"")</f>
        <v>#REF!</v>
      </c>
      <c r="D13" s="58" t="e">
        <f ca="1">IF($A13&gt;0,VLOOKUP($A13,#REF!,5),"")</f>
        <v>#REF!</v>
      </c>
      <c r="E13" s="59" t="e">
        <f ca="1">IF($A13&gt;0,VLOOKUP($A13,#REF!,6),"")</f>
        <v>#REF!</v>
      </c>
      <c r="F13" s="95" t="e">
        <f ca="1">IF($A13&gt;0,VLOOKUP($A13,#REF!,8),"")</f>
        <v>#REF!</v>
      </c>
      <c r="G13" s="95" t="e">
        <f ca="1">IF($A13&gt;0,VLOOKUP($A13,#REF!,9),"")</f>
        <v>#REF!</v>
      </c>
      <c r="H13" s="60"/>
      <c r="I13" s="61"/>
      <c r="J13" s="61"/>
      <c r="K13" s="61"/>
      <c r="L13" s="61"/>
      <c r="M13" s="61"/>
      <c r="N13" s="166" t="e">
        <f ca="1">IF($A13&gt;0,VLOOKUP($A13,#REF!,16,0),"")</f>
        <v>#REF!</v>
      </c>
      <c r="O13" s="167"/>
      <c r="P13" s="168"/>
      <c r="Q13" t="e">
        <f ca="1">"ENG-"&amp;VLOOKUP($E$2&amp;"-"&amp;$C$3,#REF!,5,0)&amp;"-Suat "&amp;VLOOKUP($E$2&amp;"-"&amp;$C$3,#REF!,8,0)&amp;" - Ngày "&amp;TEXT(VLOOKUP($E$2&amp;"-"&amp;$C$3,#REF!,7,0),"dd/mm/yyyy")</f>
        <v>#REF!</v>
      </c>
    </row>
    <row r="14" spans="1:17" ht="20.100000000000001" customHeight="1">
      <c r="A14" t="e">
        <f ca="1">VLOOKUP($E$2&amp;"-"&amp;$C$3,#REF!,3,FALSE)</f>
        <v>#REF!</v>
      </c>
      <c r="B14" s="56">
        <f t="shared" si="0"/>
        <v>7</v>
      </c>
      <c r="C14" s="92" t="e">
        <f ca="1">IF($A14&gt;0,VLOOKUP($A14,#REF!,4),"")</f>
        <v>#REF!</v>
      </c>
      <c r="D14" s="58" t="e">
        <f ca="1">IF($A14&gt;0,VLOOKUP($A14,#REF!,5),"")</f>
        <v>#REF!</v>
      </c>
      <c r="E14" s="59" t="e">
        <f ca="1">IF($A14&gt;0,VLOOKUP($A14,#REF!,6),"")</f>
        <v>#REF!</v>
      </c>
      <c r="F14" s="95" t="e">
        <f ca="1">IF($A14&gt;0,VLOOKUP($A14,#REF!,8),"")</f>
        <v>#REF!</v>
      </c>
      <c r="G14" s="95" t="e">
        <f ca="1">IF($A14&gt;0,VLOOKUP($A14,#REF!,9),"")</f>
        <v>#REF!</v>
      </c>
      <c r="H14" s="60"/>
      <c r="I14" s="61"/>
      <c r="J14" s="61"/>
      <c r="K14" s="61"/>
      <c r="L14" s="61"/>
      <c r="M14" s="61"/>
      <c r="N14" s="166" t="e">
        <f ca="1">IF($A14&gt;0,VLOOKUP($A14,#REF!,16,0),"")</f>
        <v>#REF!</v>
      </c>
      <c r="O14" s="167"/>
      <c r="P14" s="168"/>
      <c r="Q14" t="e">
        <f ca="1">"ENG-"&amp;VLOOKUP($E$2&amp;"-"&amp;$C$3,#REF!,5,0)&amp;"-Suat "&amp;VLOOKUP($E$2&amp;"-"&amp;$C$3,#REF!,8,0)&amp;" - Ngày "&amp;TEXT(VLOOKUP($E$2&amp;"-"&amp;$C$3,#REF!,7,0),"dd/mm/yyyy")</f>
        <v>#REF!</v>
      </c>
    </row>
    <row r="15" spans="1:17" ht="20.100000000000001" customHeight="1">
      <c r="A15" t="e">
        <f ca="1">VLOOKUP($E$2&amp;"-"&amp;$C$3,#REF!,3,FALSE)</f>
        <v>#REF!</v>
      </c>
      <c r="B15" s="56">
        <f t="shared" si="0"/>
        <v>8</v>
      </c>
      <c r="C15" s="92" t="e">
        <f ca="1">IF($A15&gt;0,VLOOKUP($A15,#REF!,4),"")</f>
        <v>#REF!</v>
      </c>
      <c r="D15" s="58" t="e">
        <f ca="1">IF($A15&gt;0,VLOOKUP($A15,#REF!,5),"")</f>
        <v>#REF!</v>
      </c>
      <c r="E15" s="59" t="e">
        <f ca="1">IF($A15&gt;0,VLOOKUP($A15,#REF!,6),"")</f>
        <v>#REF!</v>
      </c>
      <c r="F15" s="95" t="e">
        <f ca="1">IF($A15&gt;0,VLOOKUP($A15,#REF!,8),"")</f>
        <v>#REF!</v>
      </c>
      <c r="G15" s="95" t="e">
        <f ca="1">IF($A15&gt;0,VLOOKUP($A15,#REF!,9),"")</f>
        <v>#REF!</v>
      </c>
      <c r="H15" s="60"/>
      <c r="I15" s="61"/>
      <c r="J15" s="61"/>
      <c r="K15" s="61"/>
      <c r="L15" s="61"/>
      <c r="M15" s="61"/>
      <c r="N15" s="166" t="e">
        <f ca="1">IF($A15&gt;0,VLOOKUP($A15,#REF!,16,0),"")</f>
        <v>#REF!</v>
      </c>
      <c r="O15" s="167"/>
      <c r="P15" s="168"/>
      <c r="Q15" t="e">
        <f ca="1">"ENG-"&amp;VLOOKUP($E$2&amp;"-"&amp;$C$3,#REF!,5,0)&amp;"-Suat "&amp;VLOOKUP($E$2&amp;"-"&amp;$C$3,#REF!,8,0)&amp;" - Ngày "&amp;TEXT(VLOOKUP($E$2&amp;"-"&amp;$C$3,#REF!,7,0),"dd/mm/yyyy")</f>
        <v>#REF!</v>
      </c>
    </row>
    <row r="16" spans="1:17" ht="20.100000000000001" customHeight="1">
      <c r="A16" t="e">
        <f ca="1">VLOOKUP($E$2&amp;"-"&amp;$C$3,#REF!,3,FALSE)</f>
        <v>#REF!</v>
      </c>
      <c r="B16" s="56">
        <f t="shared" si="0"/>
        <v>9</v>
      </c>
      <c r="C16" s="92" t="e">
        <f ca="1">IF($A16&gt;0,VLOOKUP($A16,#REF!,4),"")</f>
        <v>#REF!</v>
      </c>
      <c r="D16" s="58" t="e">
        <f ca="1">IF($A16&gt;0,VLOOKUP($A16,#REF!,5),"")</f>
        <v>#REF!</v>
      </c>
      <c r="E16" s="59" t="e">
        <f ca="1">IF($A16&gt;0,VLOOKUP($A16,#REF!,6),"")</f>
        <v>#REF!</v>
      </c>
      <c r="F16" s="95" t="e">
        <f ca="1">IF($A16&gt;0,VLOOKUP($A16,#REF!,8),"")</f>
        <v>#REF!</v>
      </c>
      <c r="G16" s="95" t="e">
        <f ca="1">IF($A16&gt;0,VLOOKUP($A16,#REF!,9),"")</f>
        <v>#REF!</v>
      </c>
      <c r="H16" s="60"/>
      <c r="I16" s="61"/>
      <c r="J16" s="61"/>
      <c r="K16" s="61"/>
      <c r="L16" s="61"/>
      <c r="M16" s="61"/>
      <c r="N16" s="166" t="e">
        <f ca="1">IF($A16&gt;0,VLOOKUP($A16,#REF!,16,0),"")</f>
        <v>#REF!</v>
      </c>
      <c r="O16" s="167"/>
      <c r="P16" s="168"/>
      <c r="Q16" t="e">
        <f ca="1">"ENG-"&amp;VLOOKUP($E$2&amp;"-"&amp;$C$3,#REF!,5,0)&amp;"-Suat "&amp;VLOOKUP($E$2&amp;"-"&amp;$C$3,#REF!,8,0)&amp;" - Ngày "&amp;TEXT(VLOOKUP($E$2&amp;"-"&amp;$C$3,#REF!,7,0),"dd/mm/yyyy")</f>
        <v>#REF!</v>
      </c>
    </row>
    <row r="17" spans="1:17" ht="20.100000000000001" customHeight="1">
      <c r="A17" t="e">
        <f ca="1">VLOOKUP($E$2&amp;"-"&amp;$C$3,#REF!,3,FALSE)</f>
        <v>#REF!</v>
      </c>
      <c r="B17" s="56">
        <f t="shared" si="0"/>
        <v>10</v>
      </c>
      <c r="C17" s="92" t="e">
        <f ca="1">IF($A17&gt;0,VLOOKUP($A17,#REF!,4),"")</f>
        <v>#REF!</v>
      </c>
      <c r="D17" s="58" t="e">
        <f ca="1">IF($A17&gt;0,VLOOKUP($A17,#REF!,5),"")</f>
        <v>#REF!</v>
      </c>
      <c r="E17" s="59" t="e">
        <f ca="1">IF($A17&gt;0,VLOOKUP($A17,#REF!,6),"")</f>
        <v>#REF!</v>
      </c>
      <c r="F17" s="95" t="e">
        <f ca="1">IF($A17&gt;0,VLOOKUP($A17,#REF!,8),"")</f>
        <v>#REF!</v>
      </c>
      <c r="G17" s="95" t="e">
        <f ca="1">IF($A17&gt;0,VLOOKUP($A17,#REF!,9),"")</f>
        <v>#REF!</v>
      </c>
      <c r="H17" s="60"/>
      <c r="I17" s="61"/>
      <c r="J17" s="61"/>
      <c r="K17" s="61"/>
      <c r="L17" s="61"/>
      <c r="M17" s="61"/>
      <c r="N17" s="166" t="e">
        <f ca="1">IF($A17&gt;0,VLOOKUP($A17,#REF!,16,0),"")</f>
        <v>#REF!</v>
      </c>
      <c r="O17" s="167"/>
      <c r="P17" s="168"/>
      <c r="Q17" t="e">
        <f ca="1">"ENG-"&amp;VLOOKUP($E$2&amp;"-"&amp;$C$3,#REF!,5,0)&amp;"-Suat "&amp;VLOOKUP($E$2&amp;"-"&amp;$C$3,#REF!,8,0)&amp;" - Ngày "&amp;TEXT(VLOOKUP($E$2&amp;"-"&amp;$C$3,#REF!,7,0),"dd/mm/yyyy")</f>
        <v>#REF!</v>
      </c>
    </row>
    <row r="18" spans="1:17" ht="20.100000000000001" customHeight="1">
      <c r="A18" t="e">
        <f ca="1">VLOOKUP($E$2&amp;"-"&amp;$C$3,#REF!,3,FALSE)</f>
        <v>#REF!</v>
      </c>
      <c r="B18" s="56">
        <f t="shared" si="0"/>
        <v>11</v>
      </c>
      <c r="C18" s="92" t="e">
        <f ca="1">IF($A18&gt;0,VLOOKUP($A18,#REF!,4),"")</f>
        <v>#REF!</v>
      </c>
      <c r="D18" s="58" t="e">
        <f ca="1">IF($A18&gt;0,VLOOKUP($A18,#REF!,5),"")</f>
        <v>#REF!</v>
      </c>
      <c r="E18" s="59" t="e">
        <f ca="1">IF($A18&gt;0,VLOOKUP($A18,#REF!,6),"")</f>
        <v>#REF!</v>
      </c>
      <c r="F18" s="95" t="e">
        <f ca="1">IF($A18&gt;0,VLOOKUP($A18,#REF!,8),"")</f>
        <v>#REF!</v>
      </c>
      <c r="G18" s="95" t="e">
        <f ca="1">IF($A18&gt;0,VLOOKUP($A18,#REF!,9),"")</f>
        <v>#REF!</v>
      </c>
      <c r="H18" s="60"/>
      <c r="I18" s="61"/>
      <c r="J18" s="61"/>
      <c r="K18" s="61"/>
      <c r="L18" s="61"/>
      <c r="M18" s="61"/>
      <c r="N18" s="166" t="e">
        <f ca="1">IF($A18&gt;0,VLOOKUP($A18,#REF!,16,0),"")</f>
        <v>#REF!</v>
      </c>
      <c r="O18" s="167"/>
      <c r="P18" s="168"/>
      <c r="Q18" t="e">
        <f ca="1">"ENG-"&amp;VLOOKUP($E$2&amp;"-"&amp;$C$3,#REF!,5,0)&amp;"-Suat "&amp;VLOOKUP($E$2&amp;"-"&amp;$C$3,#REF!,8,0)&amp;" - Ngày "&amp;TEXT(VLOOKUP($E$2&amp;"-"&amp;$C$3,#REF!,7,0),"dd/mm/yyyy")</f>
        <v>#REF!</v>
      </c>
    </row>
    <row r="19" spans="1:17" ht="20.100000000000001" customHeight="1">
      <c r="A19" t="e">
        <f ca="1">VLOOKUP($E$2&amp;"-"&amp;$C$3,#REF!,3,FALSE)</f>
        <v>#REF!</v>
      </c>
      <c r="B19" s="56">
        <f t="shared" si="0"/>
        <v>12</v>
      </c>
      <c r="C19" s="92" t="e">
        <f ca="1">IF($A19&gt;0,VLOOKUP($A19,#REF!,4),"")</f>
        <v>#REF!</v>
      </c>
      <c r="D19" s="58" t="e">
        <f ca="1">IF($A19&gt;0,VLOOKUP($A19,#REF!,5),"")</f>
        <v>#REF!</v>
      </c>
      <c r="E19" s="59" t="e">
        <f ca="1">IF($A19&gt;0,VLOOKUP($A19,#REF!,6),"")</f>
        <v>#REF!</v>
      </c>
      <c r="F19" s="95" t="e">
        <f ca="1">IF($A19&gt;0,VLOOKUP($A19,#REF!,8),"")</f>
        <v>#REF!</v>
      </c>
      <c r="G19" s="95" t="e">
        <f ca="1">IF($A19&gt;0,VLOOKUP($A19,#REF!,9),"")</f>
        <v>#REF!</v>
      </c>
      <c r="H19" s="60"/>
      <c r="I19" s="61"/>
      <c r="J19" s="61"/>
      <c r="K19" s="61"/>
      <c r="L19" s="61"/>
      <c r="M19" s="61"/>
      <c r="N19" s="166" t="e">
        <f ca="1">IF($A19&gt;0,VLOOKUP($A19,#REF!,16,0),"")</f>
        <v>#REF!</v>
      </c>
      <c r="O19" s="167"/>
      <c r="P19" s="168"/>
      <c r="Q19" t="e">
        <f ca="1">"ENG-"&amp;VLOOKUP($E$2&amp;"-"&amp;$C$3,#REF!,5,0)&amp;"-Suat "&amp;VLOOKUP($E$2&amp;"-"&amp;$C$3,#REF!,8,0)&amp;" - Ngày "&amp;TEXT(VLOOKUP($E$2&amp;"-"&amp;$C$3,#REF!,7,0),"dd/mm/yyyy")</f>
        <v>#REF!</v>
      </c>
    </row>
    <row r="20" spans="1:17" ht="20.100000000000001" customHeight="1">
      <c r="A20" t="e">
        <f ca="1">VLOOKUP($E$2&amp;"-"&amp;$C$3,#REF!,3,FALSE)</f>
        <v>#REF!</v>
      </c>
      <c r="B20" s="56">
        <f t="shared" si="0"/>
        <v>13</v>
      </c>
      <c r="C20" s="92" t="e">
        <f ca="1">IF($A20&gt;0,VLOOKUP($A20,#REF!,4),"")</f>
        <v>#REF!</v>
      </c>
      <c r="D20" s="58" t="e">
        <f ca="1">IF($A20&gt;0,VLOOKUP($A20,#REF!,5),"")</f>
        <v>#REF!</v>
      </c>
      <c r="E20" s="59" t="e">
        <f ca="1">IF($A20&gt;0,VLOOKUP($A20,#REF!,6),"")</f>
        <v>#REF!</v>
      </c>
      <c r="F20" s="95" t="e">
        <f ca="1">IF($A20&gt;0,VLOOKUP($A20,#REF!,8),"")</f>
        <v>#REF!</v>
      </c>
      <c r="G20" s="95" t="e">
        <f ca="1">IF($A20&gt;0,VLOOKUP($A20,#REF!,9),"")</f>
        <v>#REF!</v>
      </c>
      <c r="H20" s="60"/>
      <c r="I20" s="61"/>
      <c r="J20" s="61"/>
      <c r="K20" s="61"/>
      <c r="L20" s="61"/>
      <c r="M20" s="61"/>
      <c r="N20" s="166" t="e">
        <f ca="1">IF($A20&gt;0,VLOOKUP($A20,#REF!,16,0),"")</f>
        <v>#REF!</v>
      </c>
      <c r="O20" s="167"/>
      <c r="P20" s="168"/>
      <c r="Q20" t="e">
        <f ca="1">"ENG-"&amp;VLOOKUP($E$2&amp;"-"&amp;$C$3,#REF!,5,0)&amp;"-Suat "&amp;VLOOKUP($E$2&amp;"-"&amp;$C$3,#REF!,8,0)&amp;" - Ngày "&amp;TEXT(VLOOKUP($E$2&amp;"-"&amp;$C$3,#REF!,7,0),"dd/mm/yyyy")</f>
        <v>#REF!</v>
      </c>
    </row>
    <row r="21" spans="1:17" ht="20.100000000000001" customHeight="1">
      <c r="A21" t="e">
        <f ca="1">VLOOKUP($E$2&amp;"-"&amp;$C$3,#REF!,3,FALSE)</f>
        <v>#REF!</v>
      </c>
      <c r="B21" s="56">
        <f t="shared" si="0"/>
        <v>14</v>
      </c>
      <c r="C21" s="92" t="e">
        <f ca="1">IF($A21&gt;0,VLOOKUP($A21,#REF!,4),"")</f>
        <v>#REF!</v>
      </c>
      <c r="D21" s="58" t="e">
        <f ca="1">IF($A21&gt;0,VLOOKUP($A21,#REF!,5),"")</f>
        <v>#REF!</v>
      </c>
      <c r="E21" s="59" t="e">
        <f ca="1">IF($A21&gt;0,VLOOKUP($A21,#REF!,6),"")</f>
        <v>#REF!</v>
      </c>
      <c r="F21" s="95" t="e">
        <f ca="1">IF($A21&gt;0,VLOOKUP($A21,#REF!,8),"")</f>
        <v>#REF!</v>
      </c>
      <c r="G21" s="95" t="e">
        <f ca="1">IF($A21&gt;0,VLOOKUP($A21,#REF!,9),"")</f>
        <v>#REF!</v>
      </c>
      <c r="H21" s="60"/>
      <c r="I21" s="61"/>
      <c r="J21" s="61"/>
      <c r="K21" s="61"/>
      <c r="L21" s="61"/>
      <c r="M21" s="61"/>
      <c r="N21" s="166" t="e">
        <f ca="1">IF($A21&gt;0,VLOOKUP($A21,#REF!,16,0),"")</f>
        <v>#REF!</v>
      </c>
      <c r="O21" s="167"/>
      <c r="P21" s="168"/>
      <c r="Q21" t="e">
        <f ca="1">"ENG-"&amp;VLOOKUP($E$2&amp;"-"&amp;$C$3,#REF!,5,0)&amp;"-Suat "&amp;VLOOKUP($E$2&amp;"-"&amp;$C$3,#REF!,8,0)&amp;" - Ngày "&amp;TEXT(VLOOKUP($E$2&amp;"-"&amp;$C$3,#REF!,7,0),"dd/mm/yyyy")</f>
        <v>#REF!</v>
      </c>
    </row>
    <row r="22" spans="1:17" ht="20.100000000000001" customHeight="1">
      <c r="A22" t="e">
        <f ca="1">VLOOKUP($E$2&amp;"-"&amp;$C$3,#REF!,3,FALSE)</f>
        <v>#REF!</v>
      </c>
      <c r="B22" s="56">
        <f t="shared" si="0"/>
        <v>15</v>
      </c>
      <c r="C22" s="92" t="e">
        <f ca="1">IF($A22&gt;0,VLOOKUP($A22,#REF!,4),"")</f>
        <v>#REF!</v>
      </c>
      <c r="D22" s="58" t="e">
        <f ca="1">IF($A22&gt;0,VLOOKUP($A22,#REF!,5),"")</f>
        <v>#REF!</v>
      </c>
      <c r="E22" s="59" t="e">
        <f ca="1">IF($A22&gt;0,VLOOKUP($A22,#REF!,6),"")</f>
        <v>#REF!</v>
      </c>
      <c r="F22" s="95" t="e">
        <f ca="1">IF($A22&gt;0,VLOOKUP($A22,#REF!,8),"")</f>
        <v>#REF!</v>
      </c>
      <c r="G22" s="95" t="e">
        <f ca="1">IF($A22&gt;0,VLOOKUP($A22,#REF!,9),"")</f>
        <v>#REF!</v>
      </c>
      <c r="H22" s="60"/>
      <c r="I22" s="61"/>
      <c r="J22" s="61"/>
      <c r="K22" s="61"/>
      <c r="L22" s="61"/>
      <c r="M22" s="61"/>
      <c r="N22" s="166" t="e">
        <f ca="1">IF($A22&gt;0,VLOOKUP($A22,#REF!,16,0),"")</f>
        <v>#REF!</v>
      </c>
      <c r="O22" s="167"/>
      <c r="P22" s="168"/>
      <c r="Q22" t="e">
        <f ca="1">"ENG-"&amp;VLOOKUP($E$2&amp;"-"&amp;$C$3,#REF!,5,0)&amp;"-Suat "&amp;VLOOKUP($E$2&amp;"-"&amp;$C$3,#REF!,8,0)&amp;" - Ngày "&amp;TEXT(VLOOKUP($E$2&amp;"-"&amp;$C$3,#REF!,7,0),"dd/mm/yyyy")</f>
        <v>#REF!</v>
      </c>
    </row>
    <row r="23" spans="1:17" ht="20.100000000000001" customHeight="1">
      <c r="A23" t="e">
        <f ca="1">VLOOKUP($E$2&amp;"-"&amp;$C$3,#REF!,3,FALSE)</f>
        <v>#REF!</v>
      </c>
      <c r="B23" s="56">
        <f t="shared" si="0"/>
        <v>16</v>
      </c>
      <c r="C23" s="92" t="e">
        <f ca="1">IF($A23&gt;0,VLOOKUP($A23,#REF!,4),"")</f>
        <v>#REF!</v>
      </c>
      <c r="D23" s="58" t="e">
        <f ca="1">IF($A23&gt;0,VLOOKUP($A23,#REF!,5),"")</f>
        <v>#REF!</v>
      </c>
      <c r="E23" s="59" t="e">
        <f ca="1">IF($A23&gt;0,VLOOKUP($A23,#REF!,6),"")</f>
        <v>#REF!</v>
      </c>
      <c r="F23" s="95" t="e">
        <f ca="1">IF($A23&gt;0,VLOOKUP($A23,#REF!,8),"")</f>
        <v>#REF!</v>
      </c>
      <c r="G23" s="95" t="e">
        <f ca="1">IF($A23&gt;0,VLOOKUP($A23,#REF!,9),"")</f>
        <v>#REF!</v>
      </c>
      <c r="H23" s="60"/>
      <c r="I23" s="61"/>
      <c r="J23" s="61"/>
      <c r="K23" s="61"/>
      <c r="L23" s="61"/>
      <c r="M23" s="61"/>
      <c r="N23" s="166" t="e">
        <f ca="1">IF($A23&gt;0,VLOOKUP($A23,#REF!,16,0),"")</f>
        <v>#REF!</v>
      </c>
      <c r="O23" s="167"/>
      <c r="P23" s="168"/>
      <c r="Q23" t="e">
        <f ca="1">"ENG-"&amp;VLOOKUP($E$2&amp;"-"&amp;$C$3,#REF!,5,0)&amp;"-Suat "&amp;VLOOKUP($E$2&amp;"-"&amp;$C$3,#REF!,8,0)&amp;" - Ngày "&amp;TEXT(VLOOKUP($E$2&amp;"-"&amp;$C$3,#REF!,7,0),"dd/mm/yyyy")</f>
        <v>#REF!</v>
      </c>
    </row>
    <row r="24" spans="1:17" ht="20.100000000000001" customHeight="1">
      <c r="A24" t="e">
        <f ca="1">VLOOKUP($E$2&amp;"-"&amp;$C$3,#REF!,3,FALSE)</f>
        <v>#REF!</v>
      </c>
      <c r="B24" s="56">
        <f t="shared" si="0"/>
        <v>17</v>
      </c>
      <c r="C24" s="92" t="e">
        <f ca="1">IF($A24&gt;0,VLOOKUP($A24,#REF!,4),"")</f>
        <v>#REF!</v>
      </c>
      <c r="D24" s="58" t="e">
        <f ca="1">IF($A24&gt;0,VLOOKUP($A24,#REF!,5),"")</f>
        <v>#REF!</v>
      </c>
      <c r="E24" s="59" t="e">
        <f ca="1">IF($A24&gt;0,VLOOKUP($A24,#REF!,6),"")</f>
        <v>#REF!</v>
      </c>
      <c r="F24" s="95" t="e">
        <f ca="1">IF($A24&gt;0,VLOOKUP($A24,#REF!,8),"")</f>
        <v>#REF!</v>
      </c>
      <c r="G24" s="95" t="e">
        <f ca="1">IF($A24&gt;0,VLOOKUP($A24,#REF!,9),"")</f>
        <v>#REF!</v>
      </c>
      <c r="H24" s="60"/>
      <c r="I24" s="61"/>
      <c r="J24" s="61"/>
      <c r="K24" s="61"/>
      <c r="L24" s="61"/>
      <c r="M24" s="61"/>
      <c r="N24" s="166" t="e">
        <f ca="1">IF($A24&gt;0,VLOOKUP($A24,#REF!,16,0),"")</f>
        <v>#REF!</v>
      </c>
      <c r="O24" s="167"/>
      <c r="P24" s="168"/>
      <c r="Q24" t="e">
        <f ca="1">"ENG-"&amp;VLOOKUP($E$2&amp;"-"&amp;$C$3,#REF!,5,0)&amp;"-Suat "&amp;VLOOKUP($E$2&amp;"-"&amp;$C$3,#REF!,8,0)&amp;" - Ngày "&amp;TEXT(VLOOKUP($E$2&amp;"-"&amp;$C$3,#REF!,7,0),"dd/mm/yyyy")</f>
        <v>#REF!</v>
      </c>
    </row>
    <row r="25" spans="1:17" ht="20.100000000000001" customHeight="1">
      <c r="A25" t="e">
        <f ca="1">VLOOKUP($E$2&amp;"-"&amp;$C$3,#REF!,3,FALSE)</f>
        <v>#REF!</v>
      </c>
      <c r="B25" s="56">
        <f t="shared" si="0"/>
        <v>18</v>
      </c>
      <c r="C25" s="92" t="e">
        <f ca="1">IF($A25&gt;0,VLOOKUP($A25,#REF!,4),"")</f>
        <v>#REF!</v>
      </c>
      <c r="D25" s="58" t="e">
        <f ca="1">IF($A25&gt;0,VLOOKUP($A25,#REF!,5),"")</f>
        <v>#REF!</v>
      </c>
      <c r="E25" s="59" t="e">
        <f ca="1">IF($A25&gt;0,VLOOKUP($A25,#REF!,6),"")</f>
        <v>#REF!</v>
      </c>
      <c r="F25" s="95" t="e">
        <f ca="1">IF($A25&gt;0,VLOOKUP($A25,#REF!,8),"")</f>
        <v>#REF!</v>
      </c>
      <c r="G25" s="95" t="e">
        <f ca="1">IF($A25&gt;0,VLOOKUP($A25,#REF!,9),"")</f>
        <v>#REF!</v>
      </c>
      <c r="H25" s="60"/>
      <c r="I25" s="61"/>
      <c r="J25" s="61"/>
      <c r="K25" s="61"/>
      <c r="L25" s="61"/>
      <c r="M25" s="61"/>
      <c r="N25" s="166" t="e">
        <f ca="1">IF($A25&gt;0,VLOOKUP($A25,#REF!,16,0),"")</f>
        <v>#REF!</v>
      </c>
      <c r="O25" s="167"/>
      <c r="P25" s="168"/>
      <c r="Q25" t="e">
        <f ca="1">"ENG-"&amp;VLOOKUP($E$2&amp;"-"&amp;$C$3,#REF!,5,0)&amp;"-Suat "&amp;VLOOKUP($E$2&amp;"-"&amp;$C$3,#REF!,8,0)&amp;" - Ngày "&amp;TEXT(VLOOKUP($E$2&amp;"-"&amp;$C$3,#REF!,7,0),"dd/mm/yyyy")</f>
        <v>#REF!</v>
      </c>
    </row>
    <row r="26" spans="1:17" ht="20.100000000000001" customHeight="1">
      <c r="A26" t="e">
        <f ca="1">VLOOKUP($E$2&amp;"-"&amp;$C$3,#REF!,3,FALSE)</f>
        <v>#REF!</v>
      </c>
      <c r="B26" s="56">
        <f t="shared" si="0"/>
        <v>19</v>
      </c>
      <c r="C26" s="92" t="e">
        <f ca="1">IF($A26&gt;0,VLOOKUP($A26,#REF!,4),"")</f>
        <v>#REF!</v>
      </c>
      <c r="D26" s="58" t="e">
        <f ca="1">IF($A26&gt;0,VLOOKUP($A26,#REF!,5),"")</f>
        <v>#REF!</v>
      </c>
      <c r="E26" s="59" t="e">
        <f ca="1">IF($A26&gt;0,VLOOKUP($A26,#REF!,6),"")</f>
        <v>#REF!</v>
      </c>
      <c r="F26" s="95" t="e">
        <f ca="1">IF($A26&gt;0,VLOOKUP($A26,#REF!,8),"")</f>
        <v>#REF!</v>
      </c>
      <c r="G26" s="95" t="e">
        <f ca="1">IF($A26&gt;0,VLOOKUP($A26,#REF!,9),"")</f>
        <v>#REF!</v>
      </c>
      <c r="H26" s="60"/>
      <c r="I26" s="61"/>
      <c r="J26" s="61"/>
      <c r="K26" s="61"/>
      <c r="L26" s="61"/>
      <c r="M26" s="61"/>
      <c r="N26" s="166" t="e">
        <f ca="1">IF($A26&gt;0,VLOOKUP($A26,#REF!,16,0),"")</f>
        <v>#REF!</v>
      </c>
      <c r="O26" s="167"/>
      <c r="P26" s="168"/>
      <c r="Q26" t="e">
        <f ca="1">"ENG-"&amp;VLOOKUP($E$2&amp;"-"&amp;$C$3,#REF!,5,0)&amp;"-Suat "&amp;VLOOKUP($E$2&amp;"-"&amp;$C$3,#REF!,8,0)&amp;" - Ngày "&amp;TEXT(VLOOKUP($E$2&amp;"-"&amp;$C$3,#REF!,7,0),"dd/mm/yyyy")</f>
        <v>#REF!</v>
      </c>
    </row>
    <row r="27" spans="1:17" ht="20.100000000000001" customHeight="1">
      <c r="A27" t="e">
        <f ca="1">VLOOKUP($E$2&amp;"-"&amp;$C$3,#REF!,3,FALSE)</f>
        <v>#REF!</v>
      </c>
      <c r="B27" s="56">
        <f t="shared" si="0"/>
        <v>20</v>
      </c>
      <c r="C27" s="92" t="e">
        <f ca="1">IF($A27&gt;0,VLOOKUP($A27,#REF!,4),"")</f>
        <v>#REF!</v>
      </c>
      <c r="D27" s="58" t="e">
        <f ca="1">IF($A27&gt;0,VLOOKUP($A27,#REF!,5),"")</f>
        <v>#REF!</v>
      </c>
      <c r="E27" s="59" t="e">
        <f ca="1">IF($A27&gt;0,VLOOKUP($A27,#REF!,6),"")</f>
        <v>#REF!</v>
      </c>
      <c r="F27" s="95" t="e">
        <f ca="1">IF($A27&gt;0,VLOOKUP($A27,#REF!,8),"")</f>
        <v>#REF!</v>
      </c>
      <c r="G27" s="95" t="e">
        <f ca="1">IF($A27&gt;0,VLOOKUP($A27,#REF!,9),"")</f>
        <v>#REF!</v>
      </c>
      <c r="H27" s="60"/>
      <c r="I27" s="61"/>
      <c r="J27" s="61"/>
      <c r="K27" s="61"/>
      <c r="L27" s="61"/>
      <c r="M27" s="61"/>
      <c r="N27" s="166" t="e">
        <f ca="1">IF($A27&gt;0,VLOOKUP($A27,#REF!,16,0),"")</f>
        <v>#REF!</v>
      </c>
      <c r="O27" s="167"/>
      <c r="P27" s="168"/>
      <c r="Q27" t="e">
        <f ca="1">"ENG-"&amp;VLOOKUP($E$2&amp;"-"&amp;$C$3,#REF!,5,0)&amp;"-Suat "&amp;VLOOKUP($E$2&amp;"-"&amp;$C$3,#REF!,8,0)&amp;" - Ngày "&amp;TEXT(VLOOKUP($E$2&amp;"-"&amp;$C$3,#REF!,7,0),"dd/mm/yyyy")</f>
        <v>#REF!</v>
      </c>
    </row>
    <row r="28" spans="1:17" ht="20.100000000000001" customHeight="1">
      <c r="A28" t="e">
        <f ca="1">VLOOKUP($E$2&amp;"-"&amp;$C$3,#REF!,3,FALSE)</f>
        <v>#REF!</v>
      </c>
      <c r="B28" s="56">
        <f t="shared" si="0"/>
        <v>21</v>
      </c>
      <c r="C28" s="92" t="e">
        <f ca="1">IF($A28&gt;0,VLOOKUP($A28,#REF!,4),"")</f>
        <v>#REF!</v>
      </c>
      <c r="D28" s="58" t="e">
        <f ca="1">IF($A28&gt;0,VLOOKUP($A28,#REF!,5),"")</f>
        <v>#REF!</v>
      </c>
      <c r="E28" s="59" t="e">
        <f ca="1">IF($A28&gt;0,VLOOKUP($A28,#REF!,6),"")</f>
        <v>#REF!</v>
      </c>
      <c r="F28" s="95" t="e">
        <f ca="1">IF($A28&gt;0,VLOOKUP($A28,#REF!,8),"")</f>
        <v>#REF!</v>
      </c>
      <c r="G28" s="95" t="e">
        <f ca="1">IF($A28&gt;0,VLOOKUP($A28,#REF!,9),"")</f>
        <v>#REF!</v>
      </c>
      <c r="H28" s="60"/>
      <c r="I28" s="61"/>
      <c r="J28" s="61"/>
      <c r="K28" s="61"/>
      <c r="L28" s="61"/>
      <c r="M28" s="61"/>
      <c r="N28" s="166" t="e">
        <f ca="1">IF($A28&gt;0,VLOOKUP($A28,#REF!,16,0),"")</f>
        <v>#REF!</v>
      </c>
      <c r="O28" s="167"/>
      <c r="P28" s="168"/>
      <c r="Q28" t="e">
        <f ca="1">"ENG-"&amp;VLOOKUP($E$2&amp;"-"&amp;$C$3,#REF!,5,0)&amp;"-Suat "&amp;VLOOKUP($E$2&amp;"-"&amp;$C$3,#REF!,8,0)&amp;" - Ngày "&amp;TEXT(VLOOKUP($E$2&amp;"-"&amp;$C$3,#REF!,7,0),"dd/mm/yyyy")</f>
        <v>#REF!</v>
      </c>
    </row>
    <row r="29" spans="1:17" ht="20.100000000000001" customHeight="1">
      <c r="A29" t="e">
        <f ca="1">VLOOKUP($E$2&amp;"-"&amp;$C$3,#REF!,3,FALSE)</f>
        <v>#REF!</v>
      </c>
      <c r="B29" s="56">
        <f t="shared" si="0"/>
        <v>22</v>
      </c>
      <c r="C29" s="92" t="e">
        <f ca="1">IF($A29&gt;0,VLOOKUP($A29,#REF!,4),"")</f>
        <v>#REF!</v>
      </c>
      <c r="D29" s="58" t="e">
        <f ca="1">IF($A29&gt;0,VLOOKUP($A29,#REF!,5),"")</f>
        <v>#REF!</v>
      </c>
      <c r="E29" s="59" t="e">
        <f ca="1">IF($A29&gt;0,VLOOKUP($A29,#REF!,6),"")</f>
        <v>#REF!</v>
      </c>
      <c r="F29" s="95" t="e">
        <f ca="1">IF($A29&gt;0,VLOOKUP($A29,#REF!,8),"")</f>
        <v>#REF!</v>
      </c>
      <c r="G29" s="95" t="e">
        <f ca="1">IF($A29&gt;0,VLOOKUP($A29,#REF!,9),"")</f>
        <v>#REF!</v>
      </c>
      <c r="H29" s="60"/>
      <c r="I29" s="61"/>
      <c r="J29" s="61"/>
      <c r="K29" s="61"/>
      <c r="L29" s="61"/>
      <c r="M29" s="61"/>
      <c r="N29" s="166" t="e">
        <f ca="1">IF($A29&gt;0,VLOOKUP($A29,#REF!,16,0),"")</f>
        <v>#REF!</v>
      </c>
      <c r="O29" s="167"/>
      <c r="P29" s="168"/>
      <c r="Q29" t="e">
        <f ca="1">"ENG-"&amp;VLOOKUP($E$2&amp;"-"&amp;$C$3,#REF!,5,0)&amp;"-Suat "&amp;VLOOKUP($E$2&amp;"-"&amp;$C$3,#REF!,8,0)&amp;" - Ngày "&amp;TEXT(VLOOKUP($E$2&amp;"-"&amp;$C$3,#REF!,7,0),"dd/mm/yyyy")</f>
        <v>#REF!</v>
      </c>
    </row>
    <row r="30" spans="1:17" ht="20.100000000000001" customHeight="1">
      <c r="A30" t="e">
        <f ca="1">VLOOKUP($E$2&amp;"-"&amp;$C$3,#REF!,3,FALSE)</f>
        <v>#REF!</v>
      </c>
      <c r="B30" s="56">
        <f t="shared" si="0"/>
        <v>23</v>
      </c>
      <c r="C30" s="92" t="e">
        <f ca="1">IF($A30&gt;0,VLOOKUP($A30,#REF!,4),"")</f>
        <v>#REF!</v>
      </c>
      <c r="D30" s="58" t="e">
        <f ca="1">IF($A30&gt;0,VLOOKUP($A30,#REF!,5),"")</f>
        <v>#REF!</v>
      </c>
      <c r="E30" s="59" t="e">
        <f ca="1">IF($A30&gt;0,VLOOKUP($A30,#REF!,6),"")</f>
        <v>#REF!</v>
      </c>
      <c r="F30" s="95" t="e">
        <f ca="1">IF($A30&gt;0,VLOOKUP($A30,#REF!,8),"")</f>
        <v>#REF!</v>
      </c>
      <c r="G30" s="95" t="e">
        <f ca="1">IF($A30&gt;0,VLOOKUP($A30,#REF!,9),"")</f>
        <v>#REF!</v>
      </c>
      <c r="H30" s="60"/>
      <c r="I30" s="61"/>
      <c r="J30" s="61"/>
      <c r="K30" s="61"/>
      <c r="L30" s="61"/>
      <c r="M30" s="61"/>
      <c r="N30" s="166" t="e">
        <f ca="1">IF($A30&gt;0,VLOOKUP($A30,#REF!,16,0),"")</f>
        <v>#REF!</v>
      </c>
      <c r="O30" s="167"/>
      <c r="P30" s="168"/>
      <c r="Q30" t="e">
        <f ca="1">"ENG-"&amp;VLOOKUP($E$2&amp;"-"&amp;$C$3,#REF!,5,0)&amp;"-Suat "&amp;VLOOKUP($E$2&amp;"-"&amp;$C$3,#REF!,8,0)&amp;" - Ngày "&amp;TEXT(VLOOKUP($E$2&amp;"-"&amp;$C$3,#REF!,7,0),"dd/mm/yyyy")</f>
        <v>#REF!</v>
      </c>
    </row>
    <row r="31" spans="1:17" ht="20.100000000000001" customHeight="1">
      <c r="A31" t="e">
        <f ca="1">VLOOKUP($E$2&amp;"-"&amp;$C$3,#REF!,3,FALSE)</f>
        <v>#REF!</v>
      </c>
      <c r="B31" s="56">
        <f t="shared" si="0"/>
        <v>24</v>
      </c>
      <c r="C31" s="92" t="e">
        <f ca="1">IF($A31&gt;0,VLOOKUP($A31,#REF!,4),"")</f>
        <v>#REF!</v>
      </c>
      <c r="D31" s="58" t="e">
        <f ca="1">IF($A31&gt;0,VLOOKUP($A31,#REF!,5),"")</f>
        <v>#REF!</v>
      </c>
      <c r="E31" s="59" t="e">
        <f ca="1">IF($A31&gt;0,VLOOKUP($A31,#REF!,6),"")</f>
        <v>#REF!</v>
      </c>
      <c r="F31" s="95" t="e">
        <f ca="1">IF($A31&gt;0,VLOOKUP($A31,#REF!,8),"")</f>
        <v>#REF!</v>
      </c>
      <c r="G31" s="95" t="e">
        <f ca="1">IF($A31&gt;0,VLOOKUP($A31,#REF!,9),"")</f>
        <v>#REF!</v>
      </c>
      <c r="H31" s="60"/>
      <c r="I31" s="61"/>
      <c r="J31" s="61"/>
      <c r="K31" s="61"/>
      <c r="L31" s="61"/>
      <c r="M31" s="61"/>
      <c r="N31" s="166" t="e">
        <f ca="1">IF($A31&gt;0,VLOOKUP($A31,#REF!,16,0),"")</f>
        <v>#REF!</v>
      </c>
      <c r="O31" s="167"/>
      <c r="P31" s="168"/>
      <c r="Q31" t="e">
        <f ca="1">"ENG-"&amp;VLOOKUP($E$2&amp;"-"&amp;$C$3,#REF!,5,0)&amp;"-Suat "&amp;VLOOKUP($E$2&amp;"-"&amp;$C$3,#REF!,8,0)&amp;" - Ngày "&amp;TEXT(VLOOKUP($E$2&amp;"-"&amp;$C$3,#REF!,7,0),"dd/mm/yyyy")</f>
        <v>#REF!</v>
      </c>
    </row>
    <row r="32" spans="1:17" ht="20.100000000000001" customHeight="1">
      <c r="A32" t="e">
        <f ca="1">VLOOKUP($E$2&amp;"-"&amp;$C$3,#REF!,3,FALSE)</f>
        <v>#REF!</v>
      </c>
      <c r="B32" s="56">
        <f t="shared" si="0"/>
        <v>25</v>
      </c>
      <c r="C32" s="92" t="e">
        <f ca="1">IF($A32&gt;0,VLOOKUP($A32,#REF!,4),"")</f>
        <v>#REF!</v>
      </c>
      <c r="D32" s="58" t="e">
        <f ca="1">IF($A32&gt;0,VLOOKUP($A32,#REF!,5),"")</f>
        <v>#REF!</v>
      </c>
      <c r="E32" s="59" t="e">
        <f ca="1">IF($A32&gt;0,VLOOKUP($A32,#REF!,6),"")</f>
        <v>#REF!</v>
      </c>
      <c r="F32" s="95" t="e">
        <f ca="1">IF($A32&gt;0,VLOOKUP($A32,#REF!,8),"")</f>
        <v>#REF!</v>
      </c>
      <c r="G32" s="95" t="e">
        <f ca="1">IF($A32&gt;0,VLOOKUP($A32,#REF!,9),"")</f>
        <v>#REF!</v>
      </c>
      <c r="H32" s="60"/>
      <c r="I32" s="61"/>
      <c r="J32" s="61"/>
      <c r="K32" s="61"/>
      <c r="L32" s="61"/>
      <c r="M32" s="61"/>
      <c r="N32" s="166" t="e">
        <f ca="1">IF($A32&gt;0,VLOOKUP($A32,#REF!,16,0),"")</f>
        <v>#REF!</v>
      </c>
      <c r="O32" s="167"/>
      <c r="P32" s="168"/>
      <c r="Q32" t="e">
        <f ca="1">"ENG-"&amp;VLOOKUP($E$2&amp;"-"&amp;$C$3,#REF!,5,0)&amp;"-Suat "&amp;VLOOKUP($E$2&amp;"-"&amp;$C$3,#REF!,8,0)&amp;" - Ngày "&amp;TEXT(VLOOKUP($E$2&amp;"-"&amp;$C$3,#REF!,7,0),"dd/mm/yyyy")</f>
        <v>#REF!</v>
      </c>
    </row>
    <row r="33" spans="1:18" ht="20.100000000000001" customHeight="1">
      <c r="A33" t="e">
        <f ca="1">VLOOKUP($E$2&amp;"-"&amp;$C$3,#REF!,3,FALSE)</f>
        <v>#REF!</v>
      </c>
      <c r="B33" s="56">
        <f t="shared" si="0"/>
        <v>26</v>
      </c>
      <c r="C33" s="92" t="e">
        <f ca="1">IF($A33&gt;0,VLOOKUP($A33,#REF!,4),"")</f>
        <v>#REF!</v>
      </c>
      <c r="D33" s="58" t="e">
        <f ca="1">IF($A33&gt;0,VLOOKUP($A33,#REF!,5),"")</f>
        <v>#REF!</v>
      </c>
      <c r="E33" s="59" t="e">
        <f ca="1">IF($A33&gt;0,VLOOKUP($A33,#REF!,6),"")</f>
        <v>#REF!</v>
      </c>
      <c r="F33" s="95" t="e">
        <f ca="1">IF($A33&gt;0,VLOOKUP($A33,#REF!,8),"")</f>
        <v>#REF!</v>
      </c>
      <c r="G33" s="95" t="e">
        <f ca="1">IF($A33&gt;0,VLOOKUP($A33,#REF!,9),"")</f>
        <v>#REF!</v>
      </c>
      <c r="H33" s="60"/>
      <c r="I33" s="61"/>
      <c r="J33" s="61"/>
      <c r="K33" s="61"/>
      <c r="L33" s="61"/>
      <c r="M33" s="61"/>
      <c r="N33" s="166" t="e">
        <f ca="1">IF($A33&gt;0,VLOOKUP($A33,#REF!,16,0),"")</f>
        <v>#REF!</v>
      </c>
      <c r="O33" s="167"/>
      <c r="P33" s="168"/>
      <c r="Q33" t="e">
        <f ca="1">"ENG-"&amp;VLOOKUP($E$2&amp;"-"&amp;$C$3,#REF!,5,0)&amp;"-Suat "&amp;VLOOKUP($E$2&amp;"-"&amp;$C$3,#REF!,8,0)&amp;" - Ngày "&amp;TEXT(VLOOKUP($E$2&amp;"-"&amp;$C$3,#REF!,7,0),"dd/mm/yyyy")</f>
        <v>#REF!</v>
      </c>
    </row>
    <row r="34" spans="1:18" ht="20.100000000000001" customHeight="1">
      <c r="A34" t="e">
        <f ca="1">VLOOKUP($E$2&amp;"-"&amp;$C$3,#REF!,3,FALSE)</f>
        <v>#REF!</v>
      </c>
      <c r="B34" s="56">
        <f t="shared" si="0"/>
        <v>27</v>
      </c>
      <c r="C34" s="92" t="e">
        <f ca="1">IF($A34&gt;0,VLOOKUP($A34,#REF!,4),"")</f>
        <v>#REF!</v>
      </c>
      <c r="D34" s="58" t="e">
        <f ca="1">IF($A34&gt;0,VLOOKUP($A34,#REF!,5),"")</f>
        <v>#REF!</v>
      </c>
      <c r="E34" s="59" t="e">
        <f ca="1">IF($A34&gt;0,VLOOKUP($A34,#REF!,6),"")</f>
        <v>#REF!</v>
      </c>
      <c r="F34" s="95" t="e">
        <f ca="1">IF($A34&gt;0,VLOOKUP($A34,#REF!,8),"")</f>
        <v>#REF!</v>
      </c>
      <c r="G34" s="95" t="e">
        <f ca="1">IF($A34&gt;0,VLOOKUP($A34,#REF!,9),"")</f>
        <v>#REF!</v>
      </c>
      <c r="H34" s="60"/>
      <c r="I34" s="61"/>
      <c r="J34" s="61"/>
      <c r="K34" s="61"/>
      <c r="L34" s="61"/>
      <c r="M34" s="61"/>
      <c r="N34" s="166" t="e">
        <f ca="1">IF($A34&gt;0,VLOOKUP($A34,#REF!,16,0),"")</f>
        <v>#REF!</v>
      </c>
      <c r="O34" s="167"/>
      <c r="P34" s="168"/>
      <c r="Q34" t="e">
        <f ca="1">"ENG-"&amp;VLOOKUP($E$2&amp;"-"&amp;$C$3,#REF!,5,0)&amp;"-Suat "&amp;VLOOKUP($E$2&amp;"-"&amp;$C$3,#REF!,8,0)&amp;" - Ngày "&amp;TEXT(VLOOKUP($E$2&amp;"-"&amp;$C$3,#REF!,7,0),"dd/mm/yyyy")</f>
        <v>#REF!</v>
      </c>
    </row>
    <row r="35" spans="1:18" ht="20.100000000000001" customHeight="1">
      <c r="A35" t="e">
        <f ca="1">VLOOKUP($E$2&amp;"-"&amp;$C$3,#REF!,3,FALSE)</f>
        <v>#REF!</v>
      </c>
      <c r="B35" s="56">
        <f t="shared" si="0"/>
        <v>28</v>
      </c>
      <c r="C35" s="92" t="e">
        <f ca="1">IF($A35&gt;0,VLOOKUP($A35,#REF!,4),"")</f>
        <v>#REF!</v>
      </c>
      <c r="D35" s="58" t="e">
        <f ca="1">IF($A35&gt;0,VLOOKUP($A35,#REF!,5),"")</f>
        <v>#REF!</v>
      </c>
      <c r="E35" s="59" t="e">
        <f ca="1">IF($A35&gt;0,VLOOKUP($A35,#REF!,6),"")</f>
        <v>#REF!</v>
      </c>
      <c r="F35" s="95" t="e">
        <f ca="1">IF($A35&gt;0,VLOOKUP($A35,#REF!,8),"")</f>
        <v>#REF!</v>
      </c>
      <c r="G35" s="95" t="e">
        <f ca="1">IF($A35&gt;0,VLOOKUP($A35,#REF!,9),"")</f>
        <v>#REF!</v>
      </c>
      <c r="H35" s="60"/>
      <c r="I35" s="61"/>
      <c r="J35" s="61"/>
      <c r="K35" s="61"/>
      <c r="L35" s="61"/>
      <c r="M35" s="61"/>
      <c r="N35" s="166" t="e">
        <f ca="1">IF($A35&gt;0,VLOOKUP($A35,#REF!,16,0),"")</f>
        <v>#REF!</v>
      </c>
      <c r="O35" s="167"/>
      <c r="P35" s="168"/>
      <c r="Q35" t="e">
        <f ca="1">"ENG-"&amp;VLOOKUP($E$2&amp;"-"&amp;$C$3,#REF!,5,0)&amp;"-Suat "&amp;VLOOKUP($E$2&amp;"-"&amp;$C$3,#REF!,8,0)&amp;" - Ngày "&amp;TEXT(VLOOKUP($E$2&amp;"-"&amp;$C$3,#REF!,7,0),"dd/mm/yyyy")</f>
        <v>#REF!</v>
      </c>
    </row>
    <row r="36" spans="1:18" ht="20.100000000000001" customHeight="1">
      <c r="A36" t="e">
        <f ca="1">VLOOKUP($E$2&amp;"-"&amp;$C$3,#REF!,3,FALSE)</f>
        <v>#REF!</v>
      </c>
      <c r="B36" s="56">
        <f t="shared" si="0"/>
        <v>29</v>
      </c>
      <c r="C36" s="92" t="e">
        <f ca="1">IF($A36&gt;0,VLOOKUP($A36,#REF!,4),"")</f>
        <v>#REF!</v>
      </c>
      <c r="D36" s="58" t="e">
        <f ca="1">IF($A36&gt;0,VLOOKUP($A36,#REF!,5),"")</f>
        <v>#REF!</v>
      </c>
      <c r="E36" s="59" t="e">
        <f ca="1">IF($A36&gt;0,VLOOKUP($A36,#REF!,6),"")</f>
        <v>#REF!</v>
      </c>
      <c r="F36" s="95" t="e">
        <f ca="1">IF($A36&gt;0,VLOOKUP($A36,#REF!,8),"")</f>
        <v>#REF!</v>
      </c>
      <c r="G36" s="95" t="e">
        <f ca="1">IF($A36&gt;0,VLOOKUP($A36,#REF!,9),"")</f>
        <v>#REF!</v>
      </c>
      <c r="H36" s="60"/>
      <c r="I36" s="61"/>
      <c r="J36" s="61"/>
      <c r="K36" s="61"/>
      <c r="L36" s="61"/>
      <c r="M36" s="61"/>
      <c r="N36" s="166" t="e">
        <f ca="1">IF($A36&gt;0,VLOOKUP($A36,#REF!,16,0),"")</f>
        <v>#REF!</v>
      </c>
      <c r="O36" s="167"/>
      <c r="P36" s="168"/>
      <c r="Q36" t="e">
        <f ca="1">"ENG-"&amp;VLOOKUP($E$2&amp;"-"&amp;$C$3,#REF!,5,0)&amp;"-Suat "&amp;VLOOKUP($E$2&amp;"-"&amp;$C$3,#REF!,8,0)&amp;" - Ngày "&amp;TEXT(VLOOKUP($E$2&amp;"-"&amp;$C$3,#REF!,7,0),"dd/mm/yyyy")</f>
        <v>#REF!</v>
      </c>
    </row>
    <row r="37" spans="1:18" ht="20.100000000000001" customHeight="1">
      <c r="A37" t="e">
        <f ca="1">VLOOKUP($E$2&amp;"-"&amp;$C$3,#REF!,3,FALSE)</f>
        <v>#REF!</v>
      </c>
      <c r="B37" s="63">
        <f t="shared" si="0"/>
        <v>30</v>
      </c>
      <c r="C37" s="92" t="e">
        <f ca="1">IF($A37&gt;0,VLOOKUP($A37,#REF!,4),"")</f>
        <v>#REF!</v>
      </c>
      <c r="D37" s="58" t="e">
        <f ca="1">IF($A37&gt;0,VLOOKUP($A37,#REF!,5),"")</f>
        <v>#REF!</v>
      </c>
      <c r="E37" s="59" t="e">
        <f ca="1">IF($A37&gt;0,VLOOKUP($A37,#REF!,6),"")</f>
        <v>#REF!</v>
      </c>
      <c r="F37" s="95" t="e">
        <f ca="1">IF($A37&gt;0,VLOOKUP($A37,#REF!,8),"")</f>
        <v>#REF!</v>
      </c>
      <c r="G37" s="95" t="e">
        <f ca="1">IF($A37&gt;0,VLOOKUP($A37,#REF!,9),"")</f>
        <v>#REF!</v>
      </c>
      <c r="H37" s="64"/>
      <c r="I37" s="65"/>
      <c r="J37" s="65"/>
      <c r="K37" s="65"/>
      <c r="L37" s="65"/>
      <c r="M37" s="65"/>
      <c r="N37" s="166" t="e">
        <f ca="1">IF($A37&gt;0,VLOOKUP($A37,#REF!,16,0),"")</f>
        <v>#REF!</v>
      </c>
      <c r="O37" s="167"/>
      <c r="P37" s="168"/>
      <c r="Q37" t="e">
        <f ca="1">"ENG-"&amp;VLOOKUP($E$2&amp;"-"&amp;$C$3,#REF!,5,0)&amp;"-Suat "&amp;VLOOKUP($E$2&amp;"-"&amp;$C$3,#REF!,8,0)&amp;" - Ngày "&amp;TEXT(VLOOKUP($E$2&amp;"-"&amp;$C$3,#REF!,7,0),"dd/mm/yyyy")</f>
        <v>#REF!</v>
      </c>
    </row>
    <row r="38" spans="1:18" ht="23.25" customHeight="1">
      <c r="B38" s="66" t="s">
        <v>71</v>
      </c>
      <c r="C38" s="93"/>
      <c r="D38" s="68"/>
      <c r="E38" s="69"/>
      <c r="F38" s="113"/>
      <c r="G38" s="96"/>
      <c r="H38" s="71"/>
      <c r="I38" s="72"/>
      <c r="J38" s="72"/>
      <c r="K38" s="72"/>
      <c r="L38" s="72"/>
      <c r="M38" s="72"/>
      <c r="N38" s="62"/>
      <c r="O38" s="62"/>
      <c r="P38" s="62"/>
    </row>
    <row r="39" spans="1:18" ht="18" customHeight="1">
      <c r="B39" s="73" t="s">
        <v>157</v>
      </c>
      <c r="C39" s="94"/>
      <c r="D39" s="75"/>
      <c r="E39" s="76"/>
      <c r="F39" s="114"/>
      <c r="G39" s="97"/>
      <c r="H39" s="78"/>
      <c r="I39" s="79"/>
      <c r="J39" s="79"/>
      <c r="K39" s="79"/>
      <c r="L39" s="79"/>
      <c r="M39" s="79"/>
      <c r="N39" s="80"/>
      <c r="O39" s="80"/>
      <c r="P39" s="80"/>
    </row>
    <row r="40" spans="1:18" ht="18.75" customHeight="1">
      <c r="B40" s="81"/>
      <c r="C40" s="94"/>
      <c r="D40" s="75"/>
      <c r="E40" s="76"/>
      <c r="F40" s="114"/>
      <c r="G40" s="97"/>
      <c r="H40" s="78"/>
      <c r="I40" s="79"/>
      <c r="J40" s="79"/>
      <c r="K40" s="79"/>
      <c r="L40" s="79"/>
      <c r="M40" s="79"/>
      <c r="N40" s="80"/>
      <c r="O40" s="80"/>
      <c r="P40" s="80"/>
    </row>
    <row r="41" spans="1:18" ht="18" customHeight="1">
      <c r="B41" s="81"/>
      <c r="C41" s="94"/>
      <c r="D41" s="75"/>
      <c r="E41" s="76"/>
      <c r="F41" s="114"/>
      <c r="G41" s="97"/>
      <c r="H41" s="78"/>
      <c r="I41" s="79"/>
      <c r="J41" s="79"/>
      <c r="K41" s="79"/>
      <c r="L41" s="79"/>
      <c r="M41" s="79"/>
      <c r="N41" s="80"/>
      <c r="O41" s="80"/>
      <c r="P41" s="80"/>
    </row>
    <row r="42" spans="1:18" ht="8.25" customHeight="1">
      <c r="B42" s="81"/>
      <c r="C42" s="94"/>
      <c r="D42" s="75"/>
      <c r="E42" s="76"/>
      <c r="F42" s="114"/>
      <c r="G42" s="97"/>
      <c r="H42" s="78"/>
      <c r="I42" s="79"/>
      <c r="J42" s="79"/>
      <c r="K42" s="79"/>
      <c r="L42" s="79"/>
      <c r="M42" s="79"/>
      <c r="N42" s="80"/>
      <c r="O42" s="80"/>
      <c r="P42" s="80"/>
    </row>
    <row r="43" spans="1:18" ht="13.5" customHeight="1">
      <c r="B43" s="82"/>
      <c r="C43" s="94"/>
      <c r="D43" s="75"/>
      <c r="E43" s="76"/>
      <c r="F43" s="114"/>
      <c r="G43" s="97"/>
      <c r="H43" s="106" t="e">
        <f ca="1">VLOOKUP([1]!ExtractElement(L1,1,"-")&amp;"-"&amp;[1]!ExtractElement(L1,2,"-"),#REF!,10,0)&amp;"/"</f>
        <v>#REF!</v>
      </c>
      <c r="I43" s="107">
        <f>COUNTA(#REF!)-1</f>
        <v>0</v>
      </c>
      <c r="J43" s="79"/>
      <c r="K43" s="79"/>
      <c r="L43" s="79"/>
      <c r="M43" s="108" t="s">
        <v>50</v>
      </c>
      <c r="N43" s="109">
        <f ca="1">IF(MOD([1]!ExtractElement(N1,3,"-"),30)=0,ROUNDDOWN(([1]!ExtractElement(N1,3,"-"))/30,0),ROUNDDOWN(([1]!ExtractElement(N1,3,"-"))/30,0)+1)</f>
        <v>2</v>
      </c>
      <c r="O43" s="110"/>
      <c r="P43" s="111"/>
      <c r="Q43" s="91"/>
      <c r="R43" s="91"/>
    </row>
    <row r="44" spans="1:18" ht="20.100000000000001" customHeight="1">
      <c r="A44" t="e">
        <f ca="1">VLOOKUP($E$2&amp;"-"&amp;$C$3,#REF!,3,FALSE)</f>
        <v>#REF!</v>
      </c>
      <c r="B44" s="83">
        <f>B37+1</f>
        <v>31</v>
      </c>
      <c r="C44" s="92" t="e">
        <f ca="1">IF($A44&gt;0,VLOOKUP($A44,#REF!,4),"")</f>
        <v>#REF!</v>
      </c>
      <c r="D44" s="58" t="e">
        <f ca="1">IF($A44&gt;0,VLOOKUP($A44,#REF!,5),"")</f>
        <v>#REF!</v>
      </c>
      <c r="E44" s="59" t="e">
        <f ca="1">IF($A44&gt;0,VLOOKUP($A44,#REF!,6),"")</f>
        <v>#REF!</v>
      </c>
      <c r="F44" s="95" t="e">
        <f ca="1">IF($A44&gt;0,VLOOKUP($A44,#REF!,8),"")</f>
        <v>#REF!</v>
      </c>
      <c r="G44" s="95" t="e">
        <f ca="1">IF($A44&gt;0,VLOOKUP($A44,#REF!,9),"")</f>
        <v>#REF!</v>
      </c>
      <c r="H44" s="60"/>
      <c r="I44" s="61"/>
      <c r="J44" s="61"/>
      <c r="K44" s="61"/>
      <c r="L44" s="61"/>
      <c r="M44" s="61"/>
      <c r="N44" s="166" t="e">
        <f ca="1">IF($A44&gt;0,VLOOKUP($A44,#REF!,16,0),"")</f>
        <v>#REF!</v>
      </c>
      <c r="O44" s="167"/>
      <c r="P44" s="168"/>
      <c r="Q44" t="s">
        <v>160</v>
      </c>
    </row>
    <row r="45" spans="1:18" ht="20.100000000000001" customHeight="1">
      <c r="A45" t="e">
        <f ca="1">VLOOKUP($E$2&amp;"-"&amp;$C$3,#REF!,3,FALSE)</f>
        <v>#REF!</v>
      </c>
      <c r="B45" s="56">
        <f t="shared" si="0"/>
        <v>32</v>
      </c>
      <c r="C45" s="92" t="e">
        <f ca="1">IF($A45&gt;0,VLOOKUP($A45,#REF!,4),"")</f>
        <v>#REF!</v>
      </c>
      <c r="D45" s="58" t="e">
        <f ca="1">IF($A45&gt;0,VLOOKUP($A45,#REF!,5),"")</f>
        <v>#REF!</v>
      </c>
      <c r="E45" s="59" t="e">
        <f ca="1">IF($A45&gt;0,VLOOKUP($A45,#REF!,6),"")</f>
        <v>#REF!</v>
      </c>
      <c r="F45" s="95" t="e">
        <f ca="1">IF($A45&gt;0,VLOOKUP($A45,#REF!,8),"")</f>
        <v>#REF!</v>
      </c>
      <c r="G45" s="95" t="e">
        <f ca="1">IF($A45&gt;0,VLOOKUP($A45,#REF!,9),"")</f>
        <v>#REF!</v>
      </c>
      <c r="H45" s="60"/>
      <c r="I45" s="61"/>
      <c r="J45" s="61"/>
      <c r="K45" s="61"/>
      <c r="L45" s="61"/>
      <c r="M45" s="61"/>
      <c r="N45" s="166" t="e">
        <f ca="1">IF($A45&gt;0,VLOOKUP($A45,#REF!,16,0),"")</f>
        <v>#REF!</v>
      </c>
      <c r="O45" s="167"/>
      <c r="P45" s="168"/>
      <c r="Q45" t="s">
        <v>160</v>
      </c>
    </row>
    <row r="46" spans="1:18" ht="20.100000000000001" customHeight="1">
      <c r="A46" t="e">
        <f ca="1">VLOOKUP($E$2&amp;"-"&amp;$C$3,#REF!,3,FALSE)</f>
        <v>#REF!</v>
      </c>
      <c r="B46" s="56">
        <f t="shared" si="0"/>
        <v>33</v>
      </c>
      <c r="C46" s="92" t="e">
        <f ca="1">IF($A46&gt;0,VLOOKUP($A46,#REF!,4),"")</f>
        <v>#REF!</v>
      </c>
      <c r="D46" s="58" t="e">
        <f ca="1">IF($A46&gt;0,VLOOKUP($A46,#REF!,5),"")</f>
        <v>#REF!</v>
      </c>
      <c r="E46" s="59" t="e">
        <f ca="1">IF($A46&gt;0,VLOOKUP($A46,#REF!,6),"")</f>
        <v>#REF!</v>
      </c>
      <c r="F46" s="95" t="e">
        <f ca="1">IF($A46&gt;0,VLOOKUP($A46,#REF!,8),"")</f>
        <v>#REF!</v>
      </c>
      <c r="G46" s="95" t="e">
        <f ca="1">IF($A46&gt;0,VLOOKUP($A46,#REF!,9),"")</f>
        <v>#REF!</v>
      </c>
      <c r="H46" s="60"/>
      <c r="I46" s="61"/>
      <c r="J46" s="61"/>
      <c r="K46" s="61"/>
      <c r="L46" s="61"/>
      <c r="M46" s="61"/>
      <c r="N46" s="166" t="e">
        <f ca="1">IF($A46&gt;0,VLOOKUP($A46,#REF!,16,0),"")</f>
        <v>#REF!</v>
      </c>
      <c r="O46" s="167"/>
      <c r="P46" s="168"/>
      <c r="Q46" t="s">
        <v>160</v>
      </c>
    </row>
    <row r="47" spans="1:18" ht="20.100000000000001" customHeight="1">
      <c r="A47" t="e">
        <f ca="1">VLOOKUP($E$2&amp;"-"&amp;$C$3,#REF!,3,FALSE)</f>
        <v>#REF!</v>
      </c>
      <c r="B47" s="56">
        <f t="shared" si="0"/>
        <v>34</v>
      </c>
      <c r="C47" s="92" t="e">
        <f ca="1">IF($A47&gt;0,VLOOKUP($A47,#REF!,4),"")</f>
        <v>#REF!</v>
      </c>
      <c r="D47" s="58" t="e">
        <f ca="1">IF($A47&gt;0,VLOOKUP($A47,#REF!,5),"")</f>
        <v>#REF!</v>
      </c>
      <c r="E47" s="59" t="e">
        <f ca="1">IF($A47&gt;0,VLOOKUP($A47,#REF!,6),"")</f>
        <v>#REF!</v>
      </c>
      <c r="F47" s="95" t="e">
        <f ca="1">IF($A47&gt;0,VLOOKUP($A47,#REF!,8),"")</f>
        <v>#REF!</v>
      </c>
      <c r="G47" s="95" t="e">
        <f ca="1">IF($A47&gt;0,VLOOKUP($A47,#REF!,9),"")</f>
        <v>#REF!</v>
      </c>
      <c r="H47" s="60"/>
      <c r="I47" s="61"/>
      <c r="J47" s="61"/>
      <c r="K47" s="61"/>
      <c r="L47" s="61"/>
      <c r="M47" s="61"/>
      <c r="N47" s="166" t="e">
        <f ca="1">IF($A47&gt;0,VLOOKUP($A47,#REF!,16,0),"")</f>
        <v>#REF!</v>
      </c>
      <c r="O47" s="167"/>
      <c r="P47" s="168"/>
      <c r="Q47" t="s">
        <v>160</v>
      </c>
    </row>
    <row r="48" spans="1:18" ht="20.100000000000001" customHeight="1">
      <c r="A48" t="e">
        <f ca="1">VLOOKUP($E$2&amp;"-"&amp;$C$3,#REF!,3,FALSE)</f>
        <v>#REF!</v>
      </c>
      <c r="B48" s="56">
        <f t="shared" si="0"/>
        <v>35</v>
      </c>
      <c r="C48" s="92" t="e">
        <f ca="1">IF($A48&gt;0,VLOOKUP($A48,#REF!,4),"")</f>
        <v>#REF!</v>
      </c>
      <c r="D48" s="58" t="e">
        <f ca="1">IF($A48&gt;0,VLOOKUP($A48,#REF!,5),"")</f>
        <v>#REF!</v>
      </c>
      <c r="E48" s="59" t="e">
        <f ca="1">IF($A48&gt;0,VLOOKUP($A48,#REF!,6),"")</f>
        <v>#REF!</v>
      </c>
      <c r="F48" s="95" t="e">
        <f ca="1">IF($A48&gt;0,VLOOKUP($A48,#REF!,8),"")</f>
        <v>#REF!</v>
      </c>
      <c r="G48" s="95" t="e">
        <f ca="1">IF($A48&gt;0,VLOOKUP($A48,#REF!,9),"")</f>
        <v>#REF!</v>
      </c>
      <c r="H48" s="60"/>
      <c r="I48" s="61"/>
      <c r="J48" s="61"/>
      <c r="K48" s="61"/>
      <c r="L48" s="61"/>
      <c r="M48" s="61"/>
      <c r="N48" s="166" t="e">
        <f ca="1">IF($A48&gt;0,VLOOKUP($A48,#REF!,16,0),"")</f>
        <v>#REF!</v>
      </c>
      <c r="O48" s="167"/>
      <c r="P48" s="168"/>
      <c r="Q48" t="s">
        <v>160</v>
      </c>
    </row>
    <row r="49" spans="1:17" ht="20.100000000000001" customHeight="1">
      <c r="A49" t="e">
        <f ca="1">VLOOKUP($E$2&amp;"-"&amp;$C$3,#REF!,3,FALSE)</f>
        <v>#REF!</v>
      </c>
      <c r="B49" s="56">
        <f t="shared" si="0"/>
        <v>36</v>
      </c>
      <c r="C49" s="92" t="e">
        <f ca="1">IF($A49&gt;0,VLOOKUP($A49,#REF!,4),"")</f>
        <v>#REF!</v>
      </c>
      <c r="D49" s="58" t="e">
        <f ca="1">IF($A49&gt;0,VLOOKUP($A49,#REF!,5),"")</f>
        <v>#REF!</v>
      </c>
      <c r="E49" s="59" t="e">
        <f ca="1">IF($A49&gt;0,VLOOKUP($A49,#REF!,6),"")</f>
        <v>#REF!</v>
      </c>
      <c r="F49" s="95" t="e">
        <f ca="1">IF($A49&gt;0,VLOOKUP($A49,#REF!,8),"")</f>
        <v>#REF!</v>
      </c>
      <c r="G49" s="95" t="e">
        <f ca="1">IF($A49&gt;0,VLOOKUP($A49,#REF!,9),"")</f>
        <v>#REF!</v>
      </c>
      <c r="H49" s="60"/>
      <c r="I49" s="61"/>
      <c r="J49" s="61"/>
      <c r="K49" s="61"/>
      <c r="L49" s="61"/>
      <c r="M49" s="61"/>
      <c r="N49" s="166" t="e">
        <f ca="1">IF($A49&gt;0,VLOOKUP($A49,#REF!,16,0),"")</f>
        <v>#REF!</v>
      </c>
      <c r="O49" s="167"/>
      <c r="P49" s="168"/>
      <c r="Q49" t="s">
        <v>160</v>
      </c>
    </row>
    <row r="50" spans="1:17" ht="20.100000000000001" customHeight="1">
      <c r="A50" t="e">
        <f ca="1">VLOOKUP($E$2&amp;"-"&amp;$C$3,#REF!,3,FALSE)</f>
        <v>#REF!</v>
      </c>
      <c r="B50" s="56">
        <f t="shared" si="0"/>
        <v>37</v>
      </c>
      <c r="C50" s="92" t="e">
        <f ca="1">IF($A50&gt;0,VLOOKUP($A50,#REF!,4),"")</f>
        <v>#REF!</v>
      </c>
      <c r="D50" s="58" t="e">
        <f ca="1">IF($A50&gt;0,VLOOKUP($A50,#REF!,5),"")</f>
        <v>#REF!</v>
      </c>
      <c r="E50" s="59" t="e">
        <f ca="1">IF($A50&gt;0,VLOOKUP($A50,#REF!,6),"")</f>
        <v>#REF!</v>
      </c>
      <c r="F50" s="95" t="e">
        <f ca="1">IF($A50&gt;0,VLOOKUP($A50,#REF!,8),"")</f>
        <v>#REF!</v>
      </c>
      <c r="G50" s="95" t="e">
        <f ca="1">IF($A50&gt;0,VLOOKUP($A50,#REF!,9),"")</f>
        <v>#REF!</v>
      </c>
      <c r="H50" s="60"/>
      <c r="I50" s="61"/>
      <c r="J50" s="61"/>
      <c r="K50" s="61"/>
      <c r="L50" s="61"/>
      <c r="M50" s="61"/>
      <c r="N50" s="166" t="e">
        <f ca="1">IF($A50&gt;0,VLOOKUP($A50,#REF!,16,0),"")</f>
        <v>#REF!</v>
      </c>
      <c r="O50" s="167"/>
      <c r="P50" s="168"/>
      <c r="Q50" t="s">
        <v>160</v>
      </c>
    </row>
    <row r="51" spans="1:17" ht="20.100000000000001" customHeight="1">
      <c r="A51" t="e">
        <f ca="1">VLOOKUP($E$2&amp;"-"&amp;$C$3,#REF!,3,FALSE)</f>
        <v>#REF!</v>
      </c>
      <c r="B51" s="56">
        <f t="shared" si="0"/>
        <v>38</v>
      </c>
      <c r="C51" s="92" t="e">
        <f ca="1">IF($A51&gt;0,VLOOKUP($A51,#REF!,4),"")</f>
        <v>#REF!</v>
      </c>
      <c r="D51" s="58" t="e">
        <f ca="1">IF($A51&gt;0,VLOOKUP($A51,#REF!,5),"")</f>
        <v>#REF!</v>
      </c>
      <c r="E51" s="59" t="e">
        <f ca="1">IF($A51&gt;0,VLOOKUP($A51,#REF!,6),"")</f>
        <v>#REF!</v>
      </c>
      <c r="F51" s="95" t="e">
        <f ca="1">IF($A51&gt;0,VLOOKUP($A51,#REF!,8),"")</f>
        <v>#REF!</v>
      </c>
      <c r="G51" s="95" t="e">
        <f ca="1">IF($A51&gt;0,VLOOKUP($A51,#REF!,9),"")</f>
        <v>#REF!</v>
      </c>
      <c r="H51" s="60"/>
      <c r="I51" s="61"/>
      <c r="J51" s="61"/>
      <c r="K51" s="61"/>
      <c r="L51" s="61"/>
      <c r="M51" s="61"/>
      <c r="N51" s="166" t="e">
        <f ca="1">IF($A51&gt;0,VLOOKUP($A51,#REF!,16,0),"")</f>
        <v>#REF!</v>
      </c>
      <c r="O51" s="167"/>
      <c r="P51" s="168"/>
      <c r="Q51" t="s">
        <v>160</v>
      </c>
    </row>
    <row r="52" spans="1:17" ht="20.100000000000001" customHeight="1">
      <c r="A52" t="e">
        <f ca="1">VLOOKUP($E$2&amp;"-"&amp;$C$3,#REF!,3,FALSE)</f>
        <v>#REF!</v>
      </c>
      <c r="B52" s="56">
        <f t="shared" si="0"/>
        <v>39</v>
      </c>
      <c r="C52" s="92" t="e">
        <f ca="1">IF($A52&gt;0,VLOOKUP($A52,#REF!,4),"")</f>
        <v>#REF!</v>
      </c>
      <c r="D52" s="58" t="e">
        <f ca="1">IF($A52&gt;0,VLOOKUP($A52,#REF!,5),"")</f>
        <v>#REF!</v>
      </c>
      <c r="E52" s="59" t="e">
        <f ca="1">IF($A52&gt;0,VLOOKUP($A52,#REF!,6),"")</f>
        <v>#REF!</v>
      </c>
      <c r="F52" s="95" t="e">
        <f ca="1">IF($A52&gt;0,VLOOKUP($A52,#REF!,8),"")</f>
        <v>#REF!</v>
      </c>
      <c r="G52" s="95" t="e">
        <f ca="1">IF($A52&gt;0,VLOOKUP($A52,#REF!,9),"")</f>
        <v>#REF!</v>
      </c>
      <c r="H52" s="60"/>
      <c r="I52" s="61"/>
      <c r="J52" s="61"/>
      <c r="K52" s="61"/>
      <c r="L52" s="61"/>
      <c r="M52" s="61"/>
      <c r="N52" s="166" t="e">
        <f ca="1">IF($A52&gt;0,VLOOKUP($A52,#REF!,16,0),"")</f>
        <v>#REF!</v>
      </c>
      <c r="O52" s="167"/>
      <c r="P52" s="168"/>
      <c r="Q52" t="s">
        <v>160</v>
      </c>
    </row>
    <row r="53" spans="1:17" ht="20.100000000000001" customHeight="1">
      <c r="A53" t="e">
        <f ca="1">VLOOKUP($E$2&amp;"-"&amp;$C$3,#REF!,3,FALSE)</f>
        <v>#REF!</v>
      </c>
      <c r="B53" s="56">
        <f t="shared" si="0"/>
        <v>40</v>
      </c>
      <c r="C53" s="92" t="e">
        <f ca="1">IF($A53&gt;0,VLOOKUP($A53,#REF!,4),"")</f>
        <v>#REF!</v>
      </c>
      <c r="D53" s="58" t="e">
        <f ca="1">IF($A53&gt;0,VLOOKUP($A53,#REF!,5),"")</f>
        <v>#REF!</v>
      </c>
      <c r="E53" s="59" t="e">
        <f ca="1">IF($A53&gt;0,VLOOKUP($A53,#REF!,6),"")</f>
        <v>#REF!</v>
      </c>
      <c r="F53" s="95" t="e">
        <f ca="1">IF($A53&gt;0,VLOOKUP($A53,#REF!,8),"")</f>
        <v>#REF!</v>
      </c>
      <c r="G53" s="95" t="e">
        <f ca="1">IF($A53&gt;0,VLOOKUP($A53,#REF!,9),"")</f>
        <v>#REF!</v>
      </c>
      <c r="H53" s="60"/>
      <c r="I53" s="61"/>
      <c r="J53" s="61"/>
      <c r="K53" s="61"/>
      <c r="L53" s="61"/>
      <c r="M53" s="61"/>
      <c r="N53" s="166" t="e">
        <f ca="1">IF($A53&gt;0,VLOOKUP($A53,#REF!,16,0),"")</f>
        <v>#REF!</v>
      </c>
      <c r="O53" s="167"/>
      <c r="P53" s="168"/>
      <c r="Q53" t="s">
        <v>160</v>
      </c>
    </row>
    <row r="54" spans="1:17" ht="20.100000000000001" customHeight="1">
      <c r="A54" t="e">
        <f ca="1">VLOOKUP($E$2&amp;"-"&amp;$C$3,#REF!,3,FALSE)</f>
        <v>#REF!</v>
      </c>
      <c r="B54" s="56">
        <f t="shared" si="0"/>
        <v>41</v>
      </c>
      <c r="C54" s="92" t="e">
        <f ca="1">IF($A54&gt;0,VLOOKUP($A54,#REF!,4),"")</f>
        <v>#REF!</v>
      </c>
      <c r="D54" s="58" t="e">
        <f ca="1">IF($A54&gt;0,VLOOKUP($A54,#REF!,5),"")</f>
        <v>#REF!</v>
      </c>
      <c r="E54" s="59" t="e">
        <f ca="1">IF($A54&gt;0,VLOOKUP($A54,#REF!,6),"")</f>
        <v>#REF!</v>
      </c>
      <c r="F54" s="95" t="e">
        <f ca="1">IF($A54&gt;0,VLOOKUP($A54,#REF!,8),"")</f>
        <v>#REF!</v>
      </c>
      <c r="G54" s="95" t="e">
        <f ca="1">IF($A54&gt;0,VLOOKUP($A54,#REF!,9),"")</f>
        <v>#REF!</v>
      </c>
      <c r="H54" s="60"/>
      <c r="I54" s="61"/>
      <c r="J54" s="61"/>
      <c r="K54" s="61"/>
      <c r="L54" s="61"/>
      <c r="M54" s="61"/>
      <c r="N54" s="166" t="e">
        <f ca="1">IF($A54&gt;0,VLOOKUP($A54,#REF!,16,0),"")</f>
        <v>#REF!</v>
      </c>
      <c r="O54" s="167"/>
      <c r="P54" s="168"/>
      <c r="Q54" t="s">
        <v>160</v>
      </c>
    </row>
    <row r="55" spans="1:17" ht="20.100000000000001" customHeight="1">
      <c r="A55" t="e">
        <f ca="1">VLOOKUP($E$2&amp;"-"&amp;$C$3,#REF!,3,FALSE)</f>
        <v>#REF!</v>
      </c>
      <c r="B55" s="56">
        <f t="shared" si="0"/>
        <v>42</v>
      </c>
      <c r="C55" s="92" t="e">
        <f ca="1">IF($A55&gt;0,VLOOKUP($A55,#REF!,4),"")</f>
        <v>#REF!</v>
      </c>
      <c r="D55" s="58" t="e">
        <f ca="1">IF($A55&gt;0,VLOOKUP($A55,#REF!,5),"")</f>
        <v>#REF!</v>
      </c>
      <c r="E55" s="59" t="e">
        <f ca="1">IF($A55&gt;0,VLOOKUP($A55,#REF!,6),"")</f>
        <v>#REF!</v>
      </c>
      <c r="F55" s="95" t="e">
        <f ca="1">IF($A55&gt;0,VLOOKUP($A55,#REF!,8),"")</f>
        <v>#REF!</v>
      </c>
      <c r="G55" s="95" t="e">
        <f ca="1">IF($A55&gt;0,VLOOKUP($A55,#REF!,9),"")</f>
        <v>#REF!</v>
      </c>
      <c r="H55" s="60"/>
      <c r="I55" s="61"/>
      <c r="J55" s="61"/>
      <c r="K55" s="61"/>
      <c r="L55" s="61"/>
      <c r="M55" s="61"/>
      <c r="N55" s="166" t="e">
        <f ca="1">IF($A55&gt;0,VLOOKUP($A55,#REF!,16,0),"")</f>
        <v>#REF!</v>
      </c>
      <c r="O55" s="167"/>
      <c r="P55" s="168"/>
      <c r="Q55" t="s">
        <v>160</v>
      </c>
    </row>
    <row r="56" spans="1:17" ht="20.100000000000001" customHeight="1">
      <c r="A56" t="e">
        <f ca="1">VLOOKUP($E$2&amp;"-"&amp;$C$3,#REF!,3,FALSE)</f>
        <v>#REF!</v>
      </c>
      <c r="B56" s="56">
        <f t="shared" si="0"/>
        <v>43</v>
      </c>
      <c r="C56" s="92" t="e">
        <f ca="1">IF($A56&gt;0,VLOOKUP($A56,#REF!,4),"")</f>
        <v>#REF!</v>
      </c>
      <c r="D56" s="58" t="e">
        <f ca="1">IF($A56&gt;0,VLOOKUP($A56,#REF!,5),"")</f>
        <v>#REF!</v>
      </c>
      <c r="E56" s="59" t="e">
        <f ca="1">IF($A56&gt;0,VLOOKUP($A56,#REF!,6),"")</f>
        <v>#REF!</v>
      </c>
      <c r="F56" s="95" t="e">
        <f ca="1">IF($A56&gt;0,VLOOKUP($A56,#REF!,8),"")</f>
        <v>#REF!</v>
      </c>
      <c r="G56" s="95" t="e">
        <f ca="1">IF($A56&gt;0,VLOOKUP($A56,#REF!,9),"")</f>
        <v>#REF!</v>
      </c>
      <c r="H56" s="60"/>
      <c r="I56" s="61"/>
      <c r="J56" s="61"/>
      <c r="K56" s="61"/>
      <c r="L56" s="61"/>
      <c r="M56" s="61"/>
      <c r="N56" s="166" t="e">
        <f ca="1">IF($A56&gt;0,VLOOKUP($A56,#REF!,16,0),"")</f>
        <v>#REF!</v>
      </c>
      <c r="O56" s="167"/>
      <c r="P56" s="168"/>
      <c r="Q56" t="s">
        <v>160</v>
      </c>
    </row>
    <row r="57" spans="1:17" ht="20.100000000000001" customHeight="1">
      <c r="A57" t="e">
        <f ca="1">VLOOKUP($E$2&amp;"-"&amp;$C$3,#REF!,3,FALSE)</f>
        <v>#REF!</v>
      </c>
      <c r="B57" s="56">
        <f t="shared" si="0"/>
        <v>44</v>
      </c>
      <c r="C57" s="92" t="e">
        <f ca="1">IF($A57&gt;0,VLOOKUP($A57,#REF!,4),"")</f>
        <v>#REF!</v>
      </c>
      <c r="D57" s="58" t="e">
        <f ca="1">IF($A57&gt;0,VLOOKUP($A57,#REF!,5),"")</f>
        <v>#REF!</v>
      </c>
      <c r="E57" s="59" t="e">
        <f ca="1">IF($A57&gt;0,VLOOKUP($A57,#REF!,6),"")</f>
        <v>#REF!</v>
      </c>
      <c r="F57" s="95" t="e">
        <f ca="1">IF($A57&gt;0,VLOOKUP($A57,#REF!,8),"")</f>
        <v>#REF!</v>
      </c>
      <c r="G57" s="95" t="e">
        <f ca="1">IF($A57&gt;0,VLOOKUP($A57,#REF!,9),"")</f>
        <v>#REF!</v>
      </c>
      <c r="H57" s="60"/>
      <c r="I57" s="61"/>
      <c r="J57" s="61"/>
      <c r="K57" s="61"/>
      <c r="L57" s="61"/>
      <c r="M57" s="61"/>
      <c r="N57" s="166" t="e">
        <f ca="1">IF($A57&gt;0,VLOOKUP($A57,#REF!,16,0),"")</f>
        <v>#REF!</v>
      </c>
      <c r="O57" s="167"/>
      <c r="P57" s="168"/>
      <c r="Q57" t="s">
        <v>160</v>
      </c>
    </row>
    <row r="58" spans="1:17" ht="20.100000000000001" customHeight="1">
      <c r="A58" t="e">
        <f ca="1">VLOOKUP($E$2&amp;"-"&amp;$C$3,#REF!,3,FALSE)</f>
        <v>#REF!</v>
      </c>
      <c r="B58" s="56">
        <f t="shared" si="0"/>
        <v>45</v>
      </c>
      <c r="C58" s="92" t="e">
        <f ca="1">IF($A58&gt;0,VLOOKUP($A58,#REF!,4),"")</f>
        <v>#REF!</v>
      </c>
      <c r="D58" s="58" t="e">
        <f ca="1">IF($A58&gt;0,VLOOKUP($A58,#REF!,5),"")</f>
        <v>#REF!</v>
      </c>
      <c r="E58" s="59" t="e">
        <f ca="1">IF($A58&gt;0,VLOOKUP($A58,#REF!,6),"")</f>
        <v>#REF!</v>
      </c>
      <c r="F58" s="95" t="e">
        <f ca="1">IF($A58&gt;0,VLOOKUP($A58,#REF!,8),"")</f>
        <v>#REF!</v>
      </c>
      <c r="G58" s="95" t="e">
        <f ca="1">IF($A58&gt;0,VLOOKUP($A58,#REF!,9),"")</f>
        <v>#REF!</v>
      </c>
      <c r="H58" s="60"/>
      <c r="I58" s="61"/>
      <c r="J58" s="61"/>
      <c r="K58" s="61"/>
      <c r="L58" s="61"/>
      <c r="M58" s="61"/>
      <c r="N58" s="166" t="e">
        <f ca="1">IF($A58&gt;0,VLOOKUP($A58,#REF!,16,0),"")</f>
        <v>#REF!</v>
      </c>
      <c r="O58" s="167"/>
      <c r="P58" s="168"/>
      <c r="Q58" t="s">
        <v>160</v>
      </c>
    </row>
    <row r="59" spans="1:17" ht="20.100000000000001" customHeight="1">
      <c r="A59" t="e">
        <f ca="1">VLOOKUP($E$2&amp;"-"&amp;$C$3,#REF!,3,FALSE)</f>
        <v>#REF!</v>
      </c>
      <c r="B59" s="56">
        <f t="shared" si="0"/>
        <v>46</v>
      </c>
      <c r="C59" s="92" t="e">
        <f ca="1">IF($A59&gt;0,VLOOKUP($A59,#REF!,4),"")</f>
        <v>#REF!</v>
      </c>
      <c r="D59" s="58" t="e">
        <f ca="1">IF($A59&gt;0,VLOOKUP($A59,#REF!,5),"")</f>
        <v>#REF!</v>
      </c>
      <c r="E59" s="59" t="e">
        <f ca="1">IF($A59&gt;0,VLOOKUP($A59,#REF!,6),"")</f>
        <v>#REF!</v>
      </c>
      <c r="F59" s="95" t="e">
        <f ca="1">IF($A59&gt;0,VLOOKUP($A59,#REF!,8),"")</f>
        <v>#REF!</v>
      </c>
      <c r="G59" s="95" t="e">
        <f ca="1">IF($A59&gt;0,VLOOKUP($A59,#REF!,9),"")</f>
        <v>#REF!</v>
      </c>
      <c r="H59" s="60"/>
      <c r="I59" s="61"/>
      <c r="J59" s="61"/>
      <c r="K59" s="61"/>
      <c r="L59" s="61"/>
      <c r="M59" s="61"/>
      <c r="N59" s="166" t="e">
        <f ca="1">IF($A59&gt;0,VLOOKUP($A59,#REF!,16,0),"")</f>
        <v>#REF!</v>
      </c>
      <c r="O59" s="167"/>
      <c r="P59" s="168"/>
      <c r="Q59" t="s">
        <v>160</v>
      </c>
    </row>
    <row r="60" spans="1:17" ht="20.100000000000001" customHeight="1">
      <c r="A60" t="e">
        <f ca="1">VLOOKUP($E$2&amp;"-"&amp;$C$3,#REF!,3,FALSE)</f>
        <v>#REF!</v>
      </c>
      <c r="B60" s="56">
        <f t="shared" si="0"/>
        <v>47</v>
      </c>
      <c r="C60" s="92" t="e">
        <f ca="1">IF($A60&gt;0,VLOOKUP($A60,#REF!,4),"")</f>
        <v>#REF!</v>
      </c>
      <c r="D60" s="58" t="e">
        <f ca="1">IF($A60&gt;0,VLOOKUP($A60,#REF!,5),"")</f>
        <v>#REF!</v>
      </c>
      <c r="E60" s="59" t="e">
        <f ca="1">IF($A60&gt;0,VLOOKUP($A60,#REF!,6),"")</f>
        <v>#REF!</v>
      </c>
      <c r="F60" s="95" t="e">
        <f ca="1">IF($A60&gt;0,VLOOKUP($A60,#REF!,8),"")</f>
        <v>#REF!</v>
      </c>
      <c r="G60" s="95" t="e">
        <f ca="1">IF($A60&gt;0,VLOOKUP($A60,#REF!,9),"")</f>
        <v>#REF!</v>
      </c>
      <c r="H60" s="60"/>
      <c r="I60" s="61"/>
      <c r="J60" s="61"/>
      <c r="K60" s="61"/>
      <c r="L60" s="61"/>
      <c r="M60" s="61"/>
      <c r="N60" s="166" t="e">
        <f ca="1">IF($A60&gt;0,VLOOKUP($A60,#REF!,16,0),"")</f>
        <v>#REF!</v>
      </c>
      <c r="O60" s="167"/>
      <c r="P60" s="168"/>
      <c r="Q60" t="s">
        <v>160</v>
      </c>
    </row>
    <row r="61" spans="1:17" ht="20.100000000000001" customHeight="1">
      <c r="A61" t="e">
        <f ca="1">VLOOKUP($E$2&amp;"-"&amp;$C$3,#REF!,3,FALSE)</f>
        <v>#REF!</v>
      </c>
      <c r="B61" s="56">
        <f t="shared" si="0"/>
        <v>48</v>
      </c>
      <c r="C61" s="92" t="e">
        <f ca="1">IF($A61&gt;0,VLOOKUP($A61,#REF!,4),"")</f>
        <v>#REF!</v>
      </c>
      <c r="D61" s="58" t="e">
        <f ca="1">IF($A61&gt;0,VLOOKUP($A61,#REF!,5),"")</f>
        <v>#REF!</v>
      </c>
      <c r="E61" s="59" t="e">
        <f ca="1">IF($A61&gt;0,VLOOKUP($A61,#REF!,6),"")</f>
        <v>#REF!</v>
      </c>
      <c r="F61" s="95" t="e">
        <f ca="1">IF($A61&gt;0,VLOOKUP($A61,#REF!,8),"")</f>
        <v>#REF!</v>
      </c>
      <c r="G61" s="95" t="e">
        <f ca="1">IF($A61&gt;0,VLOOKUP($A61,#REF!,9),"")</f>
        <v>#REF!</v>
      </c>
      <c r="H61" s="60"/>
      <c r="I61" s="61"/>
      <c r="J61" s="61"/>
      <c r="K61" s="61"/>
      <c r="L61" s="61"/>
      <c r="M61" s="61"/>
      <c r="N61" s="166" t="e">
        <f ca="1">IF($A61&gt;0,VLOOKUP($A61,#REF!,16,0),"")</f>
        <v>#REF!</v>
      </c>
      <c r="O61" s="167"/>
      <c r="P61" s="168"/>
      <c r="Q61" t="s">
        <v>160</v>
      </c>
    </row>
    <row r="62" spans="1:17" ht="20.100000000000001" customHeight="1">
      <c r="A62" t="e">
        <f ca="1">VLOOKUP($E$2&amp;"-"&amp;$C$3,#REF!,3,FALSE)</f>
        <v>#REF!</v>
      </c>
      <c r="B62" s="56">
        <f t="shared" si="0"/>
        <v>49</v>
      </c>
      <c r="C62" s="92" t="e">
        <f ca="1">IF($A62&gt;0,VLOOKUP($A62,#REF!,4),"")</f>
        <v>#REF!</v>
      </c>
      <c r="D62" s="58" t="e">
        <f ca="1">IF($A62&gt;0,VLOOKUP($A62,#REF!,5),"")</f>
        <v>#REF!</v>
      </c>
      <c r="E62" s="59" t="e">
        <f ca="1">IF($A62&gt;0,VLOOKUP($A62,#REF!,6),"")</f>
        <v>#REF!</v>
      </c>
      <c r="F62" s="95" t="e">
        <f ca="1">IF($A62&gt;0,VLOOKUP($A62,#REF!,8),"")</f>
        <v>#REF!</v>
      </c>
      <c r="G62" s="95" t="e">
        <f ca="1">IF($A62&gt;0,VLOOKUP($A62,#REF!,9),"")</f>
        <v>#REF!</v>
      </c>
      <c r="H62" s="60"/>
      <c r="I62" s="61"/>
      <c r="J62" s="61"/>
      <c r="K62" s="61"/>
      <c r="L62" s="61"/>
      <c r="M62" s="61"/>
      <c r="N62" s="166" t="e">
        <f ca="1">IF($A62&gt;0,VLOOKUP($A62,#REF!,16,0),"")</f>
        <v>#REF!</v>
      </c>
      <c r="O62" s="167"/>
      <c r="P62" s="168"/>
      <c r="Q62" t="s">
        <v>160</v>
      </c>
    </row>
    <row r="63" spans="1:17" ht="20.100000000000001" customHeight="1">
      <c r="A63" t="e">
        <f ca="1">VLOOKUP($E$2&amp;"-"&amp;$C$3,#REF!,3,FALSE)</f>
        <v>#REF!</v>
      </c>
      <c r="B63" s="56">
        <f t="shared" si="0"/>
        <v>50</v>
      </c>
      <c r="C63" s="92" t="e">
        <f ca="1">IF($A63&gt;0,VLOOKUP($A63,#REF!,4),"")</f>
        <v>#REF!</v>
      </c>
      <c r="D63" s="58" t="e">
        <f ca="1">IF($A63&gt;0,VLOOKUP($A63,#REF!,5),"")</f>
        <v>#REF!</v>
      </c>
      <c r="E63" s="59" t="e">
        <f ca="1">IF($A63&gt;0,VLOOKUP($A63,#REF!,6),"")</f>
        <v>#REF!</v>
      </c>
      <c r="F63" s="95" t="e">
        <f ca="1">IF($A63&gt;0,VLOOKUP($A63,#REF!,8),"")</f>
        <v>#REF!</v>
      </c>
      <c r="G63" s="95" t="e">
        <f ca="1">IF($A63&gt;0,VLOOKUP($A63,#REF!,9),"")</f>
        <v>#REF!</v>
      </c>
      <c r="H63" s="60"/>
      <c r="I63" s="61"/>
      <c r="J63" s="61"/>
      <c r="K63" s="61"/>
      <c r="L63" s="61"/>
      <c r="M63" s="61"/>
      <c r="N63" s="166" t="e">
        <f ca="1">IF($A63&gt;0,VLOOKUP($A63,#REF!,16,0),"")</f>
        <v>#REF!</v>
      </c>
      <c r="O63" s="167"/>
      <c r="P63" s="168"/>
      <c r="Q63" t="s">
        <v>160</v>
      </c>
    </row>
    <row r="64" spans="1:17" ht="20.100000000000001" customHeight="1">
      <c r="A64" t="e">
        <f ca="1">VLOOKUP($E$2&amp;"-"&amp;$C$3,#REF!,3,FALSE)</f>
        <v>#REF!</v>
      </c>
      <c r="B64" s="56">
        <f t="shared" si="0"/>
        <v>51</v>
      </c>
      <c r="C64" s="92" t="e">
        <f ca="1">IF($A64&gt;0,VLOOKUP($A64,#REF!,4),"")</f>
        <v>#REF!</v>
      </c>
      <c r="D64" s="58" t="e">
        <f ca="1">IF($A64&gt;0,VLOOKUP($A64,#REF!,5),"")</f>
        <v>#REF!</v>
      </c>
      <c r="E64" s="59" t="e">
        <f ca="1">IF($A64&gt;0,VLOOKUP($A64,#REF!,6),"")</f>
        <v>#REF!</v>
      </c>
      <c r="F64" s="95" t="e">
        <f ca="1">IF($A64&gt;0,VLOOKUP($A64,#REF!,8),"")</f>
        <v>#REF!</v>
      </c>
      <c r="G64" s="95" t="e">
        <f ca="1">IF($A64&gt;0,VLOOKUP($A64,#REF!,9),"")</f>
        <v>#REF!</v>
      </c>
      <c r="H64" s="60"/>
      <c r="I64" s="61"/>
      <c r="J64" s="61"/>
      <c r="K64" s="61"/>
      <c r="L64" s="61"/>
      <c r="M64" s="61"/>
      <c r="N64" s="166" t="e">
        <f ca="1">IF($A64&gt;0,VLOOKUP($A64,#REF!,16,0),"")</f>
        <v>#REF!</v>
      </c>
      <c r="O64" s="167"/>
      <c r="P64" s="168"/>
      <c r="Q64" t="s">
        <v>160</v>
      </c>
    </row>
    <row r="65" spans="1:17" ht="20.100000000000001" customHeight="1">
      <c r="A65" t="e">
        <f ca="1">VLOOKUP($E$2&amp;"-"&amp;$C$3,#REF!,3,FALSE)</f>
        <v>#REF!</v>
      </c>
      <c r="B65" s="56">
        <f t="shared" si="0"/>
        <v>52</v>
      </c>
      <c r="C65" s="92" t="e">
        <f ca="1">IF($A65&gt;0,VLOOKUP($A65,#REF!,4),"")</f>
        <v>#REF!</v>
      </c>
      <c r="D65" s="58" t="e">
        <f ca="1">IF($A65&gt;0,VLOOKUP($A65,#REF!,5),"")</f>
        <v>#REF!</v>
      </c>
      <c r="E65" s="59" t="e">
        <f ca="1">IF($A65&gt;0,VLOOKUP($A65,#REF!,6),"")</f>
        <v>#REF!</v>
      </c>
      <c r="F65" s="95" t="e">
        <f ca="1">IF($A65&gt;0,VLOOKUP($A65,#REF!,8),"")</f>
        <v>#REF!</v>
      </c>
      <c r="G65" s="95" t="e">
        <f ca="1">IF($A65&gt;0,VLOOKUP($A65,#REF!,9),"")</f>
        <v>#REF!</v>
      </c>
      <c r="H65" s="60"/>
      <c r="I65" s="61"/>
      <c r="J65" s="61"/>
      <c r="K65" s="61"/>
      <c r="L65" s="61"/>
      <c r="M65" s="61"/>
      <c r="N65" s="166" t="e">
        <f ca="1">IF($A65&gt;0,VLOOKUP($A65,#REF!,16,0),"")</f>
        <v>#REF!</v>
      </c>
      <c r="O65" s="167"/>
      <c r="P65" s="168"/>
      <c r="Q65" t="s">
        <v>160</v>
      </c>
    </row>
    <row r="66" spans="1:17" ht="20.100000000000001" customHeight="1">
      <c r="A66" t="e">
        <f ca="1">VLOOKUP($E$2&amp;"-"&amp;$C$3,#REF!,3,FALSE)</f>
        <v>#REF!</v>
      </c>
      <c r="B66" s="56">
        <f t="shared" si="0"/>
        <v>53</v>
      </c>
      <c r="C66" s="92" t="e">
        <f ca="1">IF($A66&gt;0,VLOOKUP($A66,#REF!,4),"")</f>
        <v>#REF!</v>
      </c>
      <c r="D66" s="58" t="e">
        <f ca="1">IF($A66&gt;0,VLOOKUP($A66,#REF!,5),"")</f>
        <v>#REF!</v>
      </c>
      <c r="E66" s="59" t="e">
        <f ca="1">IF($A66&gt;0,VLOOKUP($A66,#REF!,6),"")</f>
        <v>#REF!</v>
      </c>
      <c r="F66" s="95" t="e">
        <f ca="1">IF($A66&gt;0,VLOOKUP($A66,#REF!,8),"")</f>
        <v>#REF!</v>
      </c>
      <c r="G66" s="95" t="e">
        <f ca="1">IF($A66&gt;0,VLOOKUP($A66,#REF!,9),"")</f>
        <v>#REF!</v>
      </c>
      <c r="H66" s="60"/>
      <c r="I66" s="61"/>
      <c r="J66" s="61"/>
      <c r="K66" s="61"/>
      <c r="L66" s="61"/>
      <c r="M66" s="61"/>
      <c r="N66" s="166" t="e">
        <f ca="1">IF($A66&gt;0,VLOOKUP($A66,#REF!,16,0),"")</f>
        <v>#REF!</v>
      </c>
      <c r="O66" s="167"/>
      <c r="P66" s="168"/>
      <c r="Q66" t="s">
        <v>160</v>
      </c>
    </row>
    <row r="67" spans="1:17" ht="20.100000000000001" customHeight="1">
      <c r="A67" t="e">
        <f ca="1">VLOOKUP($E$2&amp;"-"&amp;$C$3,#REF!,3,FALSE)</f>
        <v>#REF!</v>
      </c>
      <c r="B67" s="56">
        <f t="shared" si="0"/>
        <v>54</v>
      </c>
      <c r="C67" s="92" t="e">
        <f ca="1">IF($A67&gt;0,VLOOKUP($A67,#REF!,4),"")</f>
        <v>#REF!</v>
      </c>
      <c r="D67" s="58" t="e">
        <f ca="1">IF($A67&gt;0,VLOOKUP($A67,#REF!,5),"")</f>
        <v>#REF!</v>
      </c>
      <c r="E67" s="59" t="e">
        <f ca="1">IF($A67&gt;0,VLOOKUP($A67,#REF!,6),"")</f>
        <v>#REF!</v>
      </c>
      <c r="F67" s="95" t="e">
        <f ca="1">IF($A67&gt;0,VLOOKUP($A67,#REF!,8),"")</f>
        <v>#REF!</v>
      </c>
      <c r="G67" s="95" t="e">
        <f ca="1">IF($A67&gt;0,VLOOKUP($A67,#REF!,9),"")</f>
        <v>#REF!</v>
      </c>
      <c r="H67" s="60"/>
      <c r="I67" s="61"/>
      <c r="J67" s="61"/>
      <c r="K67" s="61"/>
      <c r="L67" s="61"/>
      <c r="M67" s="61"/>
      <c r="N67" s="166" t="e">
        <f ca="1">IF($A67&gt;0,VLOOKUP($A67,#REF!,16,0),"")</f>
        <v>#REF!</v>
      </c>
      <c r="O67" s="167"/>
      <c r="P67" s="168"/>
      <c r="Q67" t="s">
        <v>160</v>
      </c>
    </row>
    <row r="68" spans="1:17" ht="20.100000000000001" customHeight="1">
      <c r="A68" t="e">
        <f ca="1">VLOOKUP($E$2&amp;"-"&amp;$C$3,#REF!,3,FALSE)</f>
        <v>#REF!</v>
      </c>
      <c r="B68" s="56">
        <f t="shared" si="0"/>
        <v>55</v>
      </c>
      <c r="C68" s="92" t="e">
        <f ca="1">IF($A68&gt;0,VLOOKUP($A68,#REF!,4),"")</f>
        <v>#REF!</v>
      </c>
      <c r="D68" s="58" t="e">
        <f ca="1">IF($A68&gt;0,VLOOKUP($A68,#REF!,5),"")</f>
        <v>#REF!</v>
      </c>
      <c r="E68" s="59" t="e">
        <f ca="1">IF($A68&gt;0,VLOOKUP($A68,#REF!,6),"")</f>
        <v>#REF!</v>
      </c>
      <c r="F68" s="95" t="e">
        <f ca="1">IF($A68&gt;0,VLOOKUP($A68,#REF!,8),"")</f>
        <v>#REF!</v>
      </c>
      <c r="G68" s="95" t="e">
        <f ca="1">IF($A68&gt;0,VLOOKUP($A68,#REF!,9),"")</f>
        <v>#REF!</v>
      </c>
      <c r="H68" s="60"/>
      <c r="I68" s="61"/>
      <c r="J68" s="61"/>
      <c r="K68" s="61"/>
      <c r="L68" s="61"/>
      <c r="M68" s="61"/>
      <c r="N68" s="166" t="e">
        <f ca="1">IF($A68&gt;0,VLOOKUP($A68,#REF!,16,0),"")</f>
        <v>#REF!</v>
      </c>
      <c r="O68" s="167"/>
      <c r="P68" s="168"/>
      <c r="Q68" t="s">
        <v>160</v>
      </c>
    </row>
    <row r="69" spans="1:17" ht="20.100000000000001" customHeight="1">
      <c r="A69" t="e">
        <f ca="1">VLOOKUP($E$2&amp;"-"&amp;$C$3,#REF!,3,FALSE)</f>
        <v>#REF!</v>
      </c>
      <c r="B69" s="56">
        <f t="shared" si="0"/>
        <v>56</v>
      </c>
      <c r="C69" s="92" t="e">
        <f ca="1">IF($A69&gt;0,VLOOKUP($A69,#REF!,4),"")</f>
        <v>#REF!</v>
      </c>
      <c r="D69" s="58" t="e">
        <f ca="1">IF($A69&gt;0,VLOOKUP($A69,#REF!,5),"")</f>
        <v>#REF!</v>
      </c>
      <c r="E69" s="59" t="e">
        <f ca="1">IF($A69&gt;0,VLOOKUP($A69,#REF!,6),"")</f>
        <v>#REF!</v>
      </c>
      <c r="F69" s="95" t="e">
        <f ca="1">IF($A69&gt;0,VLOOKUP($A69,#REF!,8),"")</f>
        <v>#REF!</v>
      </c>
      <c r="G69" s="95" t="e">
        <f ca="1">IF($A69&gt;0,VLOOKUP($A69,#REF!,9),"")</f>
        <v>#REF!</v>
      </c>
      <c r="H69" s="60"/>
      <c r="I69" s="61"/>
      <c r="J69" s="61"/>
      <c r="K69" s="61"/>
      <c r="L69" s="61"/>
      <c r="M69" s="61"/>
      <c r="N69" s="166" t="e">
        <f ca="1">IF($A69&gt;0,VLOOKUP($A69,#REF!,16,0),"")</f>
        <v>#REF!</v>
      </c>
      <c r="O69" s="167"/>
      <c r="P69" s="168"/>
      <c r="Q69" t="s">
        <v>160</v>
      </c>
    </row>
    <row r="70" spans="1:17" ht="20.100000000000001" customHeight="1">
      <c r="A70" t="e">
        <f ca="1">VLOOKUP($E$2&amp;"-"&amp;$C$3,#REF!,3,FALSE)</f>
        <v>#REF!</v>
      </c>
      <c r="B70" s="56">
        <f t="shared" si="0"/>
        <v>57</v>
      </c>
      <c r="C70" s="92" t="e">
        <f ca="1">IF($A70&gt;0,VLOOKUP($A70,#REF!,4),"")</f>
        <v>#REF!</v>
      </c>
      <c r="D70" s="58" t="e">
        <f ca="1">IF($A70&gt;0,VLOOKUP($A70,#REF!,5),"")</f>
        <v>#REF!</v>
      </c>
      <c r="E70" s="59" t="e">
        <f ca="1">IF($A70&gt;0,VLOOKUP($A70,#REF!,6),"")</f>
        <v>#REF!</v>
      </c>
      <c r="F70" s="95" t="e">
        <f ca="1">IF($A70&gt;0,VLOOKUP($A70,#REF!,8),"")</f>
        <v>#REF!</v>
      </c>
      <c r="G70" s="95" t="e">
        <f ca="1">IF($A70&gt;0,VLOOKUP($A70,#REF!,9),"")</f>
        <v>#REF!</v>
      </c>
      <c r="H70" s="60"/>
      <c r="I70" s="61"/>
      <c r="J70" s="61"/>
      <c r="K70" s="61"/>
      <c r="L70" s="61"/>
      <c r="M70" s="61"/>
      <c r="N70" s="166" t="e">
        <f ca="1">IF($A70&gt;0,VLOOKUP($A70,#REF!,16,0),"")</f>
        <v>#REF!</v>
      </c>
      <c r="O70" s="167"/>
      <c r="P70" s="168"/>
      <c r="Q70" t="s">
        <v>160</v>
      </c>
    </row>
    <row r="71" spans="1:17" ht="20.100000000000001" customHeight="1">
      <c r="A71" t="e">
        <f ca="1">VLOOKUP($E$2&amp;"-"&amp;$C$3,#REF!,3,FALSE)</f>
        <v>#REF!</v>
      </c>
      <c r="B71" s="56">
        <f t="shared" si="0"/>
        <v>58</v>
      </c>
      <c r="C71" s="92" t="e">
        <f ca="1">IF($A71&gt;0,VLOOKUP($A71,#REF!,4),"")</f>
        <v>#REF!</v>
      </c>
      <c r="D71" s="58" t="e">
        <f ca="1">IF($A71&gt;0,VLOOKUP($A71,#REF!,5),"")</f>
        <v>#REF!</v>
      </c>
      <c r="E71" s="59" t="e">
        <f ca="1">IF($A71&gt;0,VLOOKUP($A71,#REF!,6),"")</f>
        <v>#REF!</v>
      </c>
      <c r="F71" s="95" t="e">
        <f ca="1">IF($A71&gt;0,VLOOKUP($A71,#REF!,8),"")</f>
        <v>#REF!</v>
      </c>
      <c r="G71" s="95" t="e">
        <f ca="1">IF($A71&gt;0,VLOOKUP($A71,#REF!,9),"")</f>
        <v>#REF!</v>
      </c>
      <c r="H71" s="60"/>
      <c r="I71" s="61"/>
      <c r="J71" s="61"/>
      <c r="K71" s="61"/>
      <c r="L71" s="61"/>
      <c r="M71" s="61"/>
      <c r="N71" s="166" t="e">
        <f ca="1">IF($A71&gt;0,VLOOKUP($A71,#REF!,16,0),"")</f>
        <v>#REF!</v>
      </c>
      <c r="O71" s="167"/>
      <c r="P71" s="168"/>
      <c r="Q71" t="s">
        <v>160</v>
      </c>
    </row>
    <row r="72" spans="1:17" ht="20.100000000000001" customHeight="1">
      <c r="A72" t="e">
        <f ca="1">VLOOKUP($E$2&amp;"-"&amp;$C$3,#REF!,3,FALSE)</f>
        <v>#REF!</v>
      </c>
      <c r="B72" s="56">
        <f t="shared" si="0"/>
        <v>59</v>
      </c>
      <c r="C72" s="92" t="e">
        <f ca="1">IF($A72&gt;0,VLOOKUP($A72,#REF!,4),"")</f>
        <v>#REF!</v>
      </c>
      <c r="D72" s="58" t="e">
        <f ca="1">IF($A72&gt;0,VLOOKUP($A72,#REF!,5),"")</f>
        <v>#REF!</v>
      </c>
      <c r="E72" s="59" t="e">
        <f ca="1">IF($A72&gt;0,VLOOKUP($A72,#REF!,6),"")</f>
        <v>#REF!</v>
      </c>
      <c r="F72" s="95" t="e">
        <f ca="1">IF($A72&gt;0,VLOOKUP($A72,#REF!,8),"")</f>
        <v>#REF!</v>
      </c>
      <c r="G72" s="95" t="e">
        <f ca="1">IF($A72&gt;0,VLOOKUP($A72,#REF!,9),"")</f>
        <v>#REF!</v>
      </c>
      <c r="H72" s="60"/>
      <c r="I72" s="61"/>
      <c r="J72" s="61"/>
      <c r="K72" s="61"/>
      <c r="L72" s="61"/>
      <c r="M72" s="61"/>
      <c r="N72" s="166" t="e">
        <f ca="1">IF($A72&gt;0,VLOOKUP($A72,#REF!,16,0),"")</f>
        <v>#REF!</v>
      </c>
      <c r="O72" s="167"/>
      <c r="P72" s="168"/>
      <c r="Q72" t="s">
        <v>160</v>
      </c>
    </row>
    <row r="73" spans="1:17" ht="20.100000000000001" customHeight="1">
      <c r="A73" t="e">
        <f ca="1">VLOOKUP($E$2&amp;"-"&amp;$C$3,#REF!,3,FALSE)</f>
        <v>#REF!</v>
      </c>
      <c r="B73" s="56">
        <f t="shared" ref="B73:B109" si="1">B72+1</f>
        <v>60</v>
      </c>
      <c r="C73" s="92" t="e">
        <f ca="1">IF($A73&gt;0,VLOOKUP($A73,#REF!,4),"")</f>
        <v>#REF!</v>
      </c>
      <c r="D73" s="58" t="e">
        <f ca="1">IF($A73&gt;0,VLOOKUP($A73,#REF!,5),"")</f>
        <v>#REF!</v>
      </c>
      <c r="E73" s="59" t="e">
        <f ca="1">IF($A73&gt;0,VLOOKUP($A73,#REF!,6),"")</f>
        <v>#REF!</v>
      </c>
      <c r="F73" s="95" t="e">
        <f ca="1">IF($A73&gt;0,VLOOKUP($A73,#REF!,8),"")</f>
        <v>#REF!</v>
      </c>
      <c r="G73" s="95" t="e">
        <f ca="1">IF($A73&gt;0,VLOOKUP($A73,#REF!,9),"")</f>
        <v>#REF!</v>
      </c>
      <c r="H73" s="60"/>
      <c r="I73" s="61"/>
      <c r="J73" s="61"/>
      <c r="K73" s="61"/>
      <c r="L73" s="61"/>
      <c r="M73" s="61"/>
      <c r="N73" s="166" t="e">
        <f ca="1">IF($A73&gt;0,VLOOKUP($A73,#REF!,16,0),"")</f>
        <v>#REF!</v>
      </c>
      <c r="O73" s="167"/>
      <c r="P73" s="168"/>
      <c r="Q73" t="s">
        <v>160</v>
      </c>
    </row>
    <row r="74" spans="1:17" ht="23.25" customHeight="1">
      <c r="B74" s="66" t="s">
        <v>71</v>
      </c>
      <c r="C74" s="93"/>
      <c r="D74" s="68"/>
      <c r="E74" s="69"/>
      <c r="F74" s="113"/>
      <c r="G74" s="96"/>
      <c r="H74" s="71"/>
      <c r="I74" s="72"/>
      <c r="J74" s="72"/>
      <c r="K74" s="72"/>
      <c r="L74" s="72"/>
      <c r="M74" s="72"/>
      <c r="N74" s="62"/>
      <c r="O74" s="62"/>
      <c r="P74" s="62"/>
    </row>
    <row r="75" spans="1:17" ht="18" customHeight="1">
      <c r="B75" s="73" t="s">
        <v>157</v>
      </c>
      <c r="C75" s="94"/>
      <c r="D75" s="75"/>
      <c r="E75" s="76"/>
      <c r="F75" s="114"/>
      <c r="G75" s="97"/>
      <c r="H75" s="78"/>
      <c r="I75" s="79"/>
      <c r="J75" s="79"/>
      <c r="K75" s="79"/>
      <c r="L75" s="79"/>
      <c r="M75" s="79"/>
      <c r="N75" s="80"/>
      <c r="O75" s="80"/>
      <c r="P75" s="80"/>
    </row>
    <row r="76" spans="1:17" ht="15.75" customHeight="1">
      <c r="B76" s="81"/>
      <c r="C76" s="94"/>
      <c r="D76" s="75"/>
      <c r="E76" s="76"/>
      <c r="F76" s="114"/>
      <c r="G76" s="97"/>
      <c r="H76" s="78"/>
      <c r="I76" s="79"/>
      <c r="J76" s="79"/>
      <c r="K76" s="79"/>
      <c r="L76" s="79"/>
      <c r="M76" s="79"/>
      <c r="N76" s="80"/>
      <c r="O76" s="80"/>
      <c r="P76" s="80"/>
    </row>
    <row r="77" spans="1:17" ht="22.5" customHeight="1">
      <c r="B77" s="81"/>
      <c r="C77" s="94"/>
      <c r="D77" s="75"/>
      <c r="E77" s="76"/>
      <c r="F77" s="114"/>
      <c r="G77" s="97"/>
      <c r="H77" s="78"/>
      <c r="I77" s="79"/>
      <c r="J77" s="79"/>
      <c r="K77" s="79"/>
      <c r="L77" s="79"/>
      <c r="M77" s="79"/>
      <c r="N77" s="80"/>
      <c r="O77" s="80"/>
      <c r="P77" s="80"/>
    </row>
    <row r="78" spans="1:17" ht="8.25" customHeight="1">
      <c r="B78" s="81"/>
      <c r="C78" s="94"/>
      <c r="D78" s="75"/>
      <c r="E78" s="76"/>
      <c r="F78" s="114"/>
      <c r="G78" s="97"/>
      <c r="H78" s="78"/>
      <c r="I78" s="79"/>
      <c r="J78" s="79"/>
      <c r="K78" s="79"/>
      <c r="L78" s="79"/>
      <c r="M78" s="79"/>
      <c r="N78" s="80"/>
      <c r="O78" s="80"/>
      <c r="P78" s="80"/>
    </row>
    <row r="79" spans="1:17" ht="12.75" customHeight="1">
      <c r="B79" s="82"/>
      <c r="C79" s="94"/>
      <c r="D79" s="75"/>
      <c r="E79" s="76"/>
      <c r="F79" s="114"/>
      <c r="G79" s="97"/>
      <c r="H79" s="106" t="s">
        <v>161</v>
      </c>
      <c r="I79" s="107">
        <v>22</v>
      </c>
      <c r="J79" s="79"/>
      <c r="K79" s="79"/>
      <c r="L79" s="79"/>
      <c r="M79" s="112" t="s">
        <v>51</v>
      </c>
      <c r="N79" s="100">
        <f ca="1">IF(MOD([1]!ExtractElement(N1,3,"-"),30)=0,ROUNDDOWN(([1]!ExtractElement(N1,3,"-"))/30,0),ROUNDDOWN(([1]!ExtractElement(N1,3,"-"))/30,0)+1)</f>
        <v>2</v>
      </c>
      <c r="O79" s="80"/>
    </row>
    <row r="80" spans="1:17" ht="20.100000000000001" customHeight="1">
      <c r="A80" t="e">
        <f ca="1">VLOOKUP($E$2&amp;"-"&amp;$C$3,#REF!,3,FALSE)</f>
        <v>#REF!</v>
      </c>
      <c r="B80" s="83">
        <f>B73+1</f>
        <v>61</v>
      </c>
      <c r="C80" s="92" t="e">
        <f ca="1">IF($A80&gt;0,VLOOKUP($A80,#REF!,4),"")</f>
        <v>#REF!</v>
      </c>
      <c r="D80" s="58" t="e">
        <f ca="1">IF($A80&gt;0,VLOOKUP($A80,#REF!,5),"")</f>
        <v>#REF!</v>
      </c>
      <c r="E80" s="59" t="e">
        <f ca="1">IF($A80&gt;0,VLOOKUP($A80,#REF!,6),"")</f>
        <v>#REF!</v>
      </c>
      <c r="F80" s="95" t="e">
        <f ca="1">IF($A80&gt;0,VLOOKUP($A80,#REF!,8),"")</f>
        <v>#REF!</v>
      </c>
      <c r="G80" s="95" t="e">
        <f ca="1">IF($A80&gt;0,VLOOKUP($A80,#REF!,9),"")</f>
        <v>#REF!</v>
      </c>
      <c r="H80" s="60"/>
      <c r="I80" s="61"/>
      <c r="J80" s="61"/>
      <c r="K80" s="61"/>
      <c r="L80" s="61"/>
      <c r="M80" s="61"/>
      <c r="N80" s="166" t="e">
        <f ca="1">IF($A80&gt;0,VLOOKUP($A80,#REF!,16,0),"")</f>
        <v>#REF!</v>
      </c>
      <c r="O80" s="167"/>
      <c r="P80" s="168"/>
      <c r="Q80" t="s">
        <v>160</v>
      </c>
    </row>
    <row r="81" spans="1:17" ht="20.100000000000001" customHeight="1">
      <c r="A81" t="e">
        <f ca="1">VLOOKUP($E$2&amp;"-"&amp;$C$3,#REF!,3,FALSE)</f>
        <v>#REF!</v>
      </c>
      <c r="B81" s="56">
        <f t="shared" si="1"/>
        <v>62</v>
      </c>
      <c r="C81" s="92" t="e">
        <f ca="1">IF($A81&gt;0,VLOOKUP($A81,#REF!,4),"")</f>
        <v>#REF!</v>
      </c>
      <c r="D81" s="58" t="e">
        <f ca="1">IF($A81&gt;0,VLOOKUP($A81,#REF!,5),"")</f>
        <v>#REF!</v>
      </c>
      <c r="E81" s="59" t="e">
        <f ca="1">IF($A81&gt;0,VLOOKUP($A81,#REF!,6),"")</f>
        <v>#REF!</v>
      </c>
      <c r="F81" s="95" t="e">
        <f ca="1">IF($A81&gt;0,VLOOKUP($A81,#REF!,8),"")</f>
        <v>#REF!</v>
      </c>
      <c r="G81" s="95" t="e">
        <f ca="1">IF($A81&gt;0,VLOOKUP($A81,#REF!,9),"")</f>
        <v>#REF!</v>
      </c>
      <c r="H81" s="60"/>
      <c r="I81" s="61"/>
      <c r="J81" s="61"/>
      <c r="K81" s="61"/>
      <c r="L81" s="61"/>
      <c r="M81" s="61"/>
      <c r="N81" s="166" t="e">
        <f ca="1">IF($A81&gt;0,VLOOKUP($A81,#REF!,16,0),"")</f>
        <v>#REF!</v>
      </c>
      <c r="O81" s="167"/>
      <c r="P81" s="168"/>
      <c r="Q81" t="s">
        <v>160</v>
      </c>
    </row>
    <row r="82" spans="1:17" ht="20.100000000000001" customHeight="1">
      <c r="A82" t="e">
        <f ca="1">VLOOKUP($E$2&amp;"-"&amp;$C$3,#REF!,3,FALSE)</f>
        <v>#REF!</v>
      </c>
      <c r="B82" s="56">
        <f t="shared" si="1"/>
        <v>63</v>
      </c>
      <c r="C82" s="92" t="e">
        <f ca="1">IF($A82&gt;0,VLOOKUP($A82,#REF!,4),"")</f>
        <v>#REF!</v>
      </c>
      <c r="D82" s="58" t="e">
        <f ca="1">IF($A82&gt;0,VLOOKUP($A82,#REF!,5),"")</f>
        <v>#REF!</v>
      </c>
      <c r="E82" s="59" t="e">
        <f ca="1">IF($A82&gt;0,VLOOKUP($A82,#REF!,6),"")</f>
        <v>#REF!</v>
      </c>
      <c r="F82" s="95" t="e">
        <f ca="1">IF($A82&gt;0,VLOOKUP($A82,#REF!,8),"")</f>
        <v>#REF!</v>
      </c>
      <c r="G82" s="95" t="e">
        <f ca="1">IF($A82&gt;0,VLOOKUP($A82,#REF!,9),"")</f>
        <v>#REF!</v>
      </c>
      <c r="H82" s="60"/>
      <c r="I82" s="61"/>
      <c r="J82" s="61"/>
      <c r="K82" s="61"/>
      <c r="L82" s="61"/>
      <c r="M82" s="61"/>
      <c r="N82" s="166" t="e">
        <f ca="1">IF($A82&gt;0,VLOOKUP($A82,#REF!,16,0),"")</f>
        <v>#REF!</v>
      </c>
      <c r="O82" s="167"/>
      <c r="P82" s="168"/>
      <c r="Q82" t="s">
        <v>160</v>
      </c>
    </row>
    <row r="83" spans="1:17" ht="20.100000000000001" customHeight="1">
      <c r="A83" t="e">
        <f ca="1">VLOOKUP($E$2&amp;"-"&amp;$C$3,#REF!,3,FALSE)</f>
        <v>#REF!</v>
      </c>
      <c r="B83" s="56">
        <f t="shared" si="1"/>
        <v>64</v>
      </c>
      <c r="C83" s="92" t="e">
        <f ca="1">IF($A83&gt;0,VLOOKUP($A83,#REF!,4),"")</f>
        <v>#REF!</v>
      </c>
      <c r="D83" s="58" t="e">
        <f ca="1">IF($A83&gt;0,VLOOKUP($A83,#REF!,5),"")</f>
        <v>#REF!</v>
      </c>
      <c r="E83" s="59" t="e">
        <f ca="1">IF($A83&gt;0,VLOOKUP($A83,#REF!,6),"")</f>
        <v>#REF!</v>
      </c>
      <c r="F83" s="95" t="e">
        <f ca="1">IF($A83&gt;0,VLOOKUP($A83,#REF!,8),"")</f>
        <v>#REF!</v>
      </c>
      <c r="G83" s="95" t="e">
        <f ca="1">IF($A83&gt;0,VLOOKUP($A83,#REF!,9),"")</f>
        <v>#REF!</v>
      </c>
      <c r="H83" s="60"/>
      <c r="I83" s="61"/>
      <c r="J83" s="61"/>
      <c r="K83" s="61"/>
      <c r="L83" s="61"/>
      <c r="M83" s="61"/>
      <c r="N83" s="166" t="e">
        <f ca="1">IF($A83&gt;0,VLOOKUP($A83,#REF!,16,0),"")</f>
        <v>#REF!</v>
      </c>
      <c r="O83" s="167"/>
      <c r="P83" s="168"/>
      <c r="Q83" t="s">
        <v>160</v>
      </c>
    </row>
    <row r="84" spans="1:17" ht="20.100000000000001" customHeight="1">
      <c r="A84" t="e">
        <f ca="1">VLOOKUP($E$2&amp;"-"&amp;$C$3,#REF!,3,FALSE)</f>
        <v>#REF!</v>
      </c>
      <c r="B84" s="56">
        <f t="shared" si="1"/>
        <v>65</v>
      </c>
      <c r="C84" s="92" t="e">
        <f ca="1">IF($A84&gt;0,VLOOKUP($A84,#REF!,4),"")</f>
        <v>#REF!</v>
      </c>
      <c r="D84" s="58" t="e">
        <f ca="1">IF($A84&gt;0,VLOOKUP($A84,#REF!,5),"")</f>
        <v>#REF!</v>
      </c>
      <c r="E84" s="59" t="e">
        <f ca="1">IF($A84&gt;0,VLOOKUP($A84,#REF!,6),"")</f>
        <v>#REF!</v>
      </c>
      <c r="F84" s="95" t="e">
        <f ca="1">IF($A84&gt;0,VLOOKUP($A84,#REF!,8),"")</f>
        <v>#REF!</v>
      </c>
      <c r="G84" s="95" t="e">
        <f ca="1">IF($A84&gt;0,VLOOKUP($A84,#REF!,9),"")</f>
        <v>#REF!</v>
      </c>
      <c r="H84" s="60"/>
      <c r="I84" s="61"/>
      <c r="J84" s="61"/>
      <c r="K84" s="61"/>
      <c r="L84" s="61"/>
      <c r="M84" s="61"/>
      <c r="N84" s="166" t="e">
        <f ca="1">IF($A84&gt;0,VLOOKUP($A84,#REF!,16,0),"")</f>
        <v>#REF!</v>
      </c>
      <c r="O84" s="167"/>
      <c r="P84" s="168"/>
      <c r="Q84" t="s">
        <v>160</v>
      </c>
    </row>
    <row r="85" spans="1:17" ht="20.100000000000001" customHeight="1">
      <c r="A85" t="e">
        <f ca="1">VLOOKUP($E$2&amp;"-"&amp;$C$3,#REF!,3,FALSE)</f>
        <v>#REF!</v>
      </c>
      <c r="B85" s="56">
        <f t="shared" si="1"/>
        <v>66</v>
      </c>
      <c r="C85" s="92" t="e">
        <f ca="1">IF($A85&gt;0,VLOOKUP($A85,#REF!,4),"")</f>
        <v>#REF!</v>
      </c>
      <c r="D85" s="58" t="e">
        <f ca="1">IF($A85&gt;0,VLOOKUP($A85,#REF!,5),"")</f>
        <v>#REF!</v>
      </c>
      <c r="E85" s="59" t="e">
        <f ca="1">IF($A85&gt;0,VLOOKUP($A85,#REF!,6),"")</f>
        <v>#REF!</v>
      </c>
      <c r="F85" s="95" t="e">
        <f ca="1">IF($A85&gt;0,VLOOKUP($A85,#REF!,8),"")</f>
        <v>#REF!</v>
      </c>
      <c r="G85" s="95" t="e">
        <f ca="1">IF($A85&gt;0,VLOOKUP($A85,#REF!,9),"")</f>
        <v>#REF!</v>
      </c>
      <c r="H85" s="60"/>
      <c r="I85" s="61"/>
      <c r="J85" s="61"/>
      <c r="K85" s="61"/>
      <c r="L85" s="61"/>
      <c r="M85" s="61"/>
      <c r="N85" s="166" t="e">
        <f ca="1">IF($A85&gt;0,VLOOKUP($A85,#REF!,16,0),"")</f>
        <v>#REF!</v>
      </c>
      <c r="O85" s="167"/>
      <c r="P85" s="168"/>
      <c r="Q85" t="s">
        <v>160</v>
      </c>
    </row>
    <row r="86" spans="1:17" ht="20.100000000000001" customHeight="1">
      <c r="A86" t="e">
        <f ca="1">VLOOKUP($E$2&amp;"-"&amp;$C$3,#REF!,3,FALSE)</f>
        <v>#REF!</v>
      </c>
      <c r="B86" s="56">
        <f t="shared" si="1"/>
        <v>67</v>
      </c>
      <c r="C86" s="92" t="e">
        <f ca="1">IF($A86&gt;0,VLOOKUP($A86,#REF!,4),"")</f>
        <v>#REF!</v>
      </c>
      <c r="D86" s="58" t="e">
        <f ca="1">IF($A86&gt;0,VLOOKUP($A86,#REF!,5),"")</f>
        <v>#REF!</v>
      </c>
      <c r="E86" s="59" t="e">
        <f ca="1">IF($A86&gt;0,VLOOKUP($A86,#REF!,6),"")</f>
        <v>#REF!</v>
      </c>
      <c r="F86" s="95" t="e">
        <f ca="1">IF($A86&gt;0,VLOOKUP($A86,#REF!,8),"")</f>
        <v>#REF!</v>
      </c>
      <c r="G86" s="95" t="e">
        <f ca="1">IF($A86&gt;0,VLOOKUP($A86,#REF!,9),"")</f>
        <v>#REF!</v>
      </c>
      <c r="H86" s="60"/>
      <c r="I86" s="61"/>
      <c r="J86" s="61"/>
      <c r="K86" s="61"/>
      <c r="L86" s="61"/>
      <c r="M86" s="61"/>
      <c r="N86" s="166" t="e">
        <f ca="1">IF($A86&gt;0,VLOOKUP($A86,#REF!,16,0),"")</f>
        <v>#REF!</v>
      </c>
      <c r="O86" s="167"/>
      <c r="P86" s="168"/>
      <c r="Q86" t="s">
        <v>160</v>
      </c>
    </row>
    <row r="87" spans="1:17" ht="20.100000000000001" customHeight="1">
      <c r="A87" t="e">
        <f ca="1">VLOOKUP($E$2&amp;"-"&amp;$C$3,#REF!,3,FALSE)</f>
        <v>#REF!</v>
      </c>
      <c r="B87" s="56">
        <f t="shared" si="1"/>
        <v>68</v>
      </c>
      <c r="C87" s="92" t="e">
        <f ca="1">IF($A87&gt;0,VLOOKUP($A87,#REF!,4),"")</f>
        <v>#REF!</v>
      </c>
      <c r="D87" s="58" t="e">
        <f ca="1">IF($A87&gt;0,VLOOKUP($A87,#REF!,5),"")</f>
        <v>#REF!</v>
      </c>
      <c r="E87" s="59" t="e">
        <f ca="1">IF($A87&gt;0,VLOOKUP($A87,#REF!,6),"")</f>
        <v>#REF!</v>
      </c>
      <c r="F87" s="95" t="e">
        <f ca="1">IF($A87&gt;0,VLOOKUP($A87,#REF!,8),"")</f>
        <v>#REF!</v>
      </c>
      <c r="G87" s="95" t="e">
        <f ca="1">IF($A87&gt;0,VLOOKUP($A87,#REF!,9),"")</f>
        <v>#REF!</v>
      </c>
      <c r="H87" s="60"/>
      <c r="I87" s="61"/>
      <c r="J87" s="61"/>
      <c r="K87" s="61"/>
      <c r="L87" s="61"/>
      <c r="M87" s="61"/>
      <c r="N87" s="166" t="e">
        <f ca="1">IF($A87&gt;0,VLOOKUP($A87,#REF!,16,0),"")</f>
        <v>#REF!</v>
      </c>
      <c r="O87" s="167"/>
      <c r="P87" s="168"/>
      <c r="Q87" t="s">
        <v>160</v>
      </c>
    </row>
    <row r="88" spans="1:17" ht="20.100000000000001" customHeight="1">
      <c r="A88" t="e">
        <f ca="1">VLOOKUP($E$2&amp;"-"&amp;$C$3,#REF!,3,FALSE)</f>
        <v>#REF!</v>
      </c>
      <c r="B88" s="56">
        <f t="shared" si="1"/>
        <v>69</v>
      </c>
      <c r="C88" s="92" t="e">
        <f ca="1">IF($A88&gt;0,VLOOKUP($A88,#REF!,4),"")</f>
        <v>#REF!</v>
      </c>
      <c r="D88" s="58" t="e">
        <f ca="1">IF($A88&gt;0,VLOOKUP($A88,#REF!,5),"")</f>
        <v>#REF!</v>
      </c>
      <c r="E88" s="59" t="e">
        <f ca="1">IF($A88&gt;0,VLOOKUP($A88,#REF!,6),"")</f>
        <v>#REF!</v>
      </c>
      <c r="F88" s="95" t="e">
        <f ca="1">IF($A88&gt;0,VLOOKUP($A88,#REF!,8),"")</f>
        <v>#REF!</v>
      </c>
      <c r="G88" s="95" t="e">
        <f ca="1">IF($A88&gt;0,VLOOKUP($A88,#REF!,9),"")</f>
        <v>#REF!</v>
      </c>
      <c r="H88" s="60"/>
      <c r="I88" s="61"/>
      <c r="J88" s="61"/>
      <c r="K88" s="61"/>
      <c r="L88" s="61"/>
      <c r="M88" s="61"/>
      <c r="N88" s="166" t="e">
        <f ca="1">IF($A88&gt;0,VLOOKUP($A88,#REF!,16,0),"")</f>
        <v>#REF!</v>
      </c>
      <c r="O88" s="167"/>
      <c r="P88" s="168"/>
      <c r="Q88" t="s">
        <v>160</v>
      </c>
    </row>
    <row r="89" spans="1:17" ht="20.100000000000001" customHeight="1">
      <c r="A89" t="e">
        <f ca="1">VLOOKUP($E$2&amp;"-"&amp;$C$3,#REF!,3,FALSE)</f>
        <v>#REF!</v>
      </c>
      <c r="B89" s="56">
        <f t="shared" si="1"/>
        <v>70</v>
      </c>
      <c r="C89" s="92" t="e">
        <f ca="1">IF($A89&gt;0,VLOOKUP($A89,#REF!,4),"")</f>
        <v>#REF!</v>
      </c>
      <c r="D89" s="58" t="e">
        <f ca="1">IF($A89&gt;0,VLOOKUP($A89,#REF!,5),"")</f>
        <v>#REF!</v>
      </c>
      <c r="E89" s="59" t="e">
        <f ca="1">IF($A89&gt;0,VLOOKUP($A89,#REF!,6),"")</f>
        <v>#REF!</v>
      </c>
      <c r="F89" s="95" t="e">
        <f ca="1">IF($A89&gt;0,VLOOKUP($A89,#REF!,8),"")</f>
        <v>#REF!</v>
      </c>
      <c r="G89" s="95" t="e">
        <f ca="1">IF($A89&gt;0,VLOOKUP($A89,#REF!,9),"")</f>
        <v>#REF!</v>
      </c>
      <c r="H89" s="60"/>
      <c r="I89" s="61"/>
      <c r="J89" s="61"/>
      <c r="K89" s="61"/>
      <c r="L89" s="61"/>
      <c r="M89" s="61"/>
      <c r="N89" s="166" t="e">
        <f ca="1">IF($A89&gt;0,VLOOKUP($A89,#REF!,16,0),"")</f>
        <v>#REF!</v>
      </c>
      <c r="O89" s="167"/>
      <c r="P89" s="168"/>
      <c r="Q89" t="s">
        <v>160</v>
      </c>
    </row>
    <row r="90" spans="1:17" ht="20.100000000000001" customHeight="1">
      <c r="A90" t="e">
        <f ca="1">VLOOKUP($E$2&amp;"-"&amp;$C$3,#REF!,3,FALSE)</f>
        <v>#REF!</v>
      </c>
      <c r="B90" s="56">
        <f t="shared" si="1"/>
        <v>71</v>
      </c>
      <c r="C90" s="92" t="e">
        <f ca="1">IF($A90&gt;0,VLOOKUP($A90,#REF!,4),"")</f>
        <v>#REF!</v>
      </c>
      <c r="D90" s="58" t="e">
        <f ca="1">IF($A90&gt;0,VLOOKUP($A90,#REF!,5),"")</f>
        <v>#REF!</v>
      </c>
      <c r="E90" s="59" t="e">
        <f ca="1">IF($A90&gt;0,VLOOKUP($A90,#REF!,6),"")</f>
        <v>#REF!</v>
      </c>
      <c r="F90" s="95" t="e">
        <f ca="1">IF($A90&gt;0,VLOOKUP($A90,#REF!,8),"")</f>
        <v>#REF!</v>
      </c>
      <c r="G90" s="95" t="e">
        <f ca="1">IF($A90&gt;0,VLOOKUP($A90,#REF!,9),"")</f>
        <v>#REF!</v>
      </c>
      <c r="H90" s="60"/>
      <c r="I90" s="61"/>
      <c r="J90" s="61"/>
      <c r="K90" s="61"/>
      <c r="L90" s="61"/>
      <c r="M90" s="61"/>
      <c r="N90" s="166" t="e">
        <f ca="1">IF($A90&gt;0,VLOOKUP($A90,#REF!,16,0),"")</f>
        <v>#REF!</v>
      </c>
      <c r="O90" s="167"/>
      <c r="P90" s="168"/>
      <c r="Q90" t="s">
        <v>160</v>
      </c>
    </row>
    <row r="91" spans="1:17" ht="20.100000000000001" customHeight="1">
      <c r="A91" t="e">
        <f ca="1">VLOOKUP($E$2&amp;"-"&amp;$C$3,#REF!,3,FALSE)</f>
        <v>#REF!</v>
      </c>
      <c r="B91" s="56">
        <f t="shared" si="1"/>
        <v>72</v>
      </c>
      <c r="C91" s="92" t="e">
        <f ca="1">IF($A91&gt;0,VLOOKUP($A91,#REF!,4),"")</f>
        <v>#REF!</v>
      </c>
      <c r="D91" s="58" t="e">
        <f ca="1">IF($A91&gt;0,VLOOKUP($A91,#REF!,5),"")</f>
        <v>#REF!</v>
      </c>
      <c r="E91" s="59" t="e">
        <f ca="1">IF($A91&gt;0,VLOOKUP($A91,#REF!,6),"")</f>
        <v>#REF!</v>
      </c>
      <c r="F91" s="95" t="e">
        <f ca="1">IF($A91&gt;0,VLOOKUP($A91,#REF!,8),"")</f>
        <v>#REF!</v>
      </c>
      <c r="G91" s="95" t="e">
        <f ca="1">IF($A91&gt;0,VLOOKUP($A91,#REF!,9),"")</f>
        <v>#REF!</v>
      </c>
      <c r="H91" s="60"/>
      <c r="I91" s="61"/>
      <c r="J91" s="61"/>
      <c r="K91" s="61"/>
      <c r="L91" s="61"/>
      <c r="M91" s="61"/>
      <c r="N91" s="166" t="e">
        <f ca="1">IF($A91&gt;0,VLOOKUP($A91,#REF!,16,0),"")</f>
        <v>#REF!</v>
      </c>
      <c r="O91" s="167"/>
      <c r="P91" s="168"/>
      <c r="Q91" t="s">
        <v>160</v>
      </c>
    </row>
    <row r="92" spans="1:17" ht="20.100000000000001" customHeight="1">
      <c r="A92" t="e">
        <f ca="1">VLOOKUP($E$2&amp;"-"&amp;$C$3,#REF!,3,FALSE)</f>
        <v>#REF!</v>
      </c>
      <c r="B92" s="56">
        <f t="shared" si="1"/>
        <v>73</v>
      </c>
      <c r="C92" s="92" t="e">
        <f ca="1">IF($A92&gt;0,VLOOKUP($A92,#REF!,4),"")</f>
        <v>#REF!</v>
      </c>
      <c r="D92" s="58" t="e">
        <f ca="1">IF($A92&gt;0,VLOOKUP($A92,#REF!,5),"")</f>
        <v>#REF!</v>
      </c>
      <c r="E92" s="59" t="e">
        <f ca="1">IF($A92&gt;0,VLOOKUP($A92,#REF!,6),"")</f>
        <v>#REF!</v>
      </c>
      <c r="F92" s="95" t="e">
        <f ca="1">IF($A92&gt;0,VLOOKUP($A92,#REF!,8),"")</f>
        <v>#REF!</v>
      </c>
      <c r="G92" s="95" t="e">
        <f ca="1">IF($A92&gt;0,VLOOKUP($A92,#REF!,9),"")</f>
        <v>#REF!</v>
      </c>
      <c r="H92" s="60"/>
      <c r="I92" s="61"/>
      <c r="J92" s="61"/>
      <c r="K92" s="61"/>
      <c r="L92" s="61"/>
      <c r="M92" s="61"/>
      <c r="N92" s="166" t="e">
        <f ca="1">IF($A92&gt;0,VLOOKUP($A92,#REF!,16,0),"")</f>
        <v>#REF!</v>
      </c>
      <c r="O92" s="167"/>
      <c r="P92" s="168"/>
      <c r="Q92" t="s">
        <v>160</v>
      </c>
    </row>
    <row r="93" spans="1:17" ht="20.100000000000001" customHeight="1">
      <c r="A93" t="e">
        <f ca="1">VLOOKUP($E$2&amp;"-"&amp;$C$3,#REF!,3,FALSE)</f>
        <v>#REF!</v>
      </c>
      <c r="B93" s="56">
        <f t="shared" si="1"/>
        <v>74</v>
      </c>
      <c r="C93" s="92" t="e">
        <f ca="1">IF($A93&gt;0,VLOOKUP($A93,#REF!,4),"")</f>
        <v>#REF!</v>
      </c>
      <c r="D93" s="58" t="e">
        <f ca="1">IF($A93&gt;0,VLOOKUP($A93,#REF!,5),"")</f>
        <v>#REF!</v>
      </c>
      <c r="E93" s="59" t="e">
        <f ca="1">IF($A93&gt;0,VLOOKUP($A93,#REF!,6),"")</f>
        <v>#REF!</v>
      </c>
      <c r="F93" s="95" t="e">
        <f ca="1">IF($A93&gt;0,VLOOKUP($A93,#REF!,8),"")</f>
        <v>#REF!</v>
      </c>
      <c r="G93" s="95" t="e">
        <f ca="1">IF($A93&gt;0,VLOOKUP($A93,#REF!,9),"")</f>
        <v>#REF!</v>
      </c>
      <c r="H93" s="60"/>
      <c r="I93" s="61"/>
      <c r="J93" s="61"/>
      <c r="K93" s="61"/>
      <c r="L93" s="61"/>
      <c r="M93" s="61"/>
      <c r="N93" s="166" t="e">
        <f ca="1">IF($A93&gt;0,VLOOKUP($A93,#REF!,16,0),"")</f>
        <v>#REF!</v>
      </c>
      <c r="O93" s="167"/>
      <c r="P93" s="168"/>
      <c r="Q93" t="s">
        <v>160</v>
      </c>
    </row>
    <row r="94" spans="1:17" ht="20.100000000000001" customHeight="1">
      <c r="A94" t="e">
        <f ca="1">VLOOKUP($E$2&amp;"-"&amp;$C$3,#REF!,3,FALSE)</f>
        <v>#REF!</v>
      </c>
      <c r="B94" s="56">
        <f t="shared" si="1"/>
        <v>75</v>
      </c>
      <c r="C94" s="92" t="e">
        <f ca="1">IF($A94&gt;0,VLOOKUP($A94,#REF!,4),"")</f>
        <v>#REF!</v>
      </c>
      <c r="D94" s="58" t="e">
        <f ca="1">IF($A94&gt;0,VLOOKUP($A94,#REF!,5),"")</f>
        <v>#REF!</v>
      </c>
      <c r="E94" s="59" t="e">
        <f ca="1">IF($A94&gt;0,VLOOKUP($A94,#REF!,6),"")</f>
        <v>#REF!</v>
      </c>
      <c r="F94" s="95" t="e">
        <f ca="1">IF($A94&gt;0,VLOOKUP($A94,#REF!,8),"")</f>
        <v>#REF!</v>
      </c>
      <c r="G94" s="95" t="e">
        <f ca="1">IF($A94&gt;0,VLOOKUP($A94,#REF!,9),"")</f>
        <v>#REF!</v>
      </c>
      <c r="H94" s="60"/>
      <c r="I94" s="61"/>
      <c r="J94" s="61"/>
      <c r="K94" s="61"/>
      <c r="L94" s="61"/>
      <c r="M94" s="61"/>
      <c r="N94" s="166" t="e">
        <f ca="1">IF($A94&gt;0,VLOOKUP($A94,#REF!,16,0),"")</f>
        <v>#REF!</v>
      </c>
      <c r="O94" s="167"/>
      <c r="P94" s="168"/>
      <c r="Q94" t="s">
        <v>160</v>
      </c>
    </row>
    <row r="95" spans="1:17" ht="20.100000000000001" customHeight="1">
      <c r="A95" t="e">
        <f ca="1">VLOOKUP($E$2&amp;"-"&amp;$C$3,#REF!,3,FALSE)</f>
        <v>#REF!</v>
      </c>
      <c r="B95" s="56">
        <f t="shared" si="1"/>
        <v>76</v>
      </c>
      <c r="C95" s="92" t="e">
        <f ca="1">IF($A95&gt;0,VLOOKUP($A95,#REF!,4),"")</f>
        <v>#REF!</v>
      </c>
      <c r="D95" s="58" t="e">
        <f ca="1">IF($A95&gt;0,VLOOKUP($A95,#REF!,5),"")</f>
        <v>#REF!</v>
      </c>
      <c r="E95" s="59" t="e">
        <f ca="1">IF($A95&gt;0,VLOOKUP($A95,#REF!,6),"")</f>
        <v>#REF!</v>
      </c>
      <c r="F95" s="95" t="e">
        <f ca="1">IF($A95&gt;0,VLOOKUP($A95,#REF!,8),"")</f>
        <v>#REF!</v>
      </c>
      <c r="G95" s="95" t="e">
        <f ca="1">IF($A95&gt;0,VLOOKUP($A95,#REF!,9),"")</f>
        <v>#REF!</v>
      </c>
      <c r="H95" s="60"/>
      <c r="I95" s="61"/>
      <c r="J95" s="61"/>
      <c r="K95" s="61"/>
      <c r="L95" s="61"/>
      <c r="M95" s="61"/>
      <c r="N95" s="166" t="e">
        <f ca="1">IF($A95&gt;0,VLOOKUP($A95,#REF!,16,0),"")</f>
        <v>#REF!</v>
      </c>
      <c r="O95" s="167"/>
      <c r="P95" s="168"/>
      <c r="Q95" t="s">
        <v>160</v>
      </c>
    </row>
    <row r="96" spans="1:17" ht="20.100000000000001" customHeight="1">
      <c r="A96" t="e">
        <f ca="1">VLOOKUP($E$2&amp;"-"&amp;$C$3,#REF!,3,FALSE)</f>
        <v>#REF!</v>
      </c>
      <c r="B96" s="56">
        <f t="shared" si="1"/>
        <v>77</v>
      </c>
      <c r="C96" s="92" t="e">
        <f ca="1">IF($A96&gt;0,VLOOKUP($A96,#REF!,4),"")</f>
        <v>#REF!</v>
      </c>
      <c r="D96" s="58" t="e">
        <f ca="1">IF($A96&gt;0,VLOOKUP($A96,#REF!,5),"")</f>
        <v>#REF!</v>
      </c>
      <c r="E96" s="59" t="e">
        <f ca="1">IF($A96&gt;0,VLOOKUP($A96,#REF!,6),"")</f>
        <v>#REF!</v>
      </c>
      <c r="F96" s="95" t="e">
        <f ca="1">IF($A96&gt;0,VLOOKUP($A96,#REF!,8),"")</f>
        <v>#REF!</v>
      </c>
      <c r="G96" s="95" t="e">
        <f ca="1">IF($A96&gt;0,VLOOKUP($A96,#REF!,9),"")</f>
        <v>#REF!</v>
      </c>
      <c r="H96" s="60"/>
      <c r="I96" s="61"/>
      <c r="J96" s="61"/>
      <c r="K96" s="61"/>
      <c r="L96" s="61"/>
      <c r="M96" s="61"/>
      <c r="N96" s="166" t="e">
        <f ca="1">IF($A96&gt;0,VLOOKUP($A96,#REF!,16,0),"")</f>
        <v>#REF!</v>
      </c>
      <c r="O96" s="167"/>
      <c r="P96" s="168"/>
      <c r="Q96" t="s">
        <v>160</v>
      </c>
    </row>
    <row r="97" spans="1:17" ht="20.100000000000001" customHeight="1">
      <c r="A97" t="e">
        <f ca="1">VLOOKUP($E$2&amp;"-"&amp;$C$3,#REF!,3,FALSE)</f>
        <v>#REF!</v>
      </c>
      <c r="B97" s="56">
        <f t="shared" si="1"/>
        <v>78</v>
      </c>
      <c r="C97" s="92" t="e">
        <f ca="1">IF($A97&gt;0,VLOOKUP($A97,#REF!,4),"")</f>
        <v>#REF!</v>
      </c>
      <c r="D97" s="58" t="e">
        <f ca="1">IF($A97&gt;0,VLOOKUP($A97,#REF!,5),"")</f>
        <v>#REF!</v>
      </c>
      <c r="E97" s="59" t="e">
        <f ca="1">IF($A97&gt;0,VLOOKUP($A97,#REF!,6),"")</f>
        <v>#REF!</v>
      </c>
      <c r="F97" s="95" t="e">
        <f ca="1">IF($A97&gt;0,VLOOKUP($A97,#REF!,8),"")</f>
        <v>#REF!</v>
      </c>
      <c r="G97" s="95" t="e">
        <f ca="1">IF($A97&gt;0,VLOOKUP($A97,#REF!,9),"")</f>
        <v>#REF!</v>
      </c>
      <c r="H97" s="60"/>
      <c r="I97" s="61"/>
      <c r="J97" s="61"/>
      <c r="K97" s="61"/>
      <c r="L97" s="61"/>
      <c r="M97" s="61"/>
      <c r="N97" s="166" t="e">
        <f ca="1">IF($A97&gt;0,VLOOKUP($A97,#REF!,16,0),"")</f>
        <v>#REF!</v>
      </c>
      <c r="O97" s="167"/>
      <c r="P97" s="168"/>
      <c r="Q97" t="s">
        <v>160</v>
      </c>
    </row>
    <row r="98" spans="1:17" ht="20.100000000000001" customHeight="1">
      <c r="A98" t="e">
        <f ca="1">VLOOKUP($E$2&amp;"-"&amp;$C$3,#REF!,3,FALSE)</f>
        <v>#REF!</v>
      </c>
      <c r="B98" s="56">
        <f t="shared" si="1"/>
        <v>79</v>
      </c>
      <c r="C98" s="92" t="e">
        <f ca="1">IF($A98&gt;0,VLOOKUP($A98,#REF!,4),"")</f>
        <v>#REF!</v>
      </c>
      <c r="D98" s="58" t="e">
        <f ca="1">IF($A98&gt;0,VLOOKUP($A98,#REF!,5),"")</f>
        <v>#REF!</v>
      </c>
      <c r="E98" s="59" t="e">
        <f ca="1">IF($A98&gt;0,VLOOKUP($A98,#REF!,6),"")</f>
        <v>#REF!</v>
      </c>
      <c r="F98" s="95" t="e">
        <f ca="1">IF($A98&gt;0,VLOOKUP($A98,#REF!,8),"")</f>
        <v>#REF!</v>
      </c>
      <c r="G98" s="95" t="e">
        <f ca="1">IF($A98&gt;0,VLOOKUP($A98,#REF!,9),"")</f>
        <v>#REF!</v>
      </c>
      <c r="H98" s="60"/>
      <c r="I98" s="61"/>
      <c r="J98" s="61"/>
      <c r="K98" s="61"/>
      <c r="L98" s="61"/>
      <c r="M98" s="61"/>
      <c r="N98" s="166" t="e">
        <f ca="1">IF($A98&gt;0,VLOOKUP($A98,#REF!,16,0),"")</f>
        <v>#REF!</v>
      </c>
      <c r="O98" s="167"/>
      <c r="P98" s="168"/>
      <c r="Q98" t="s">
        <v>160</v>
      </c>
    </row>
    <row r="99" spans="1:17" ht="20.100000000000001" customHeight="1">
      <c r="A99" t="e">
        <f ca="1">VLOOKUP($E$2&amp;"-"&amp;$C$3,#REF!,3,FALSE)</f>
        <v>#REF!</v>
      </c>
      <c r="B99" s="56">
        <f t="shared" si="1"/>
        <v>80</v>
      </c>
      <c r="C99" s="92" t="e">
        <f ca="1">IF($A99&gt;0,VLOOKUP($A99,#REF!,4),"")</f>
        <v>#REF!</v>
      </c>
      <c r="D99" s="58" t="e">
        <f ca="1">IF($A99&gt;0,VLOOKUP($A99,#REF!,5),"")</f>
        <v>#REF!</v>
      </c>
      <c r="E99" s="59" t="e">
        <f ca="1">IF($A99&gt;0,VLOOKUP($A99,#REF!,6),"")</f>
        <v>#REF!</v>
      </c>
      <c r="F99" s="95" t="e">
        <f ca="1">IF($A99&gt;0,VLOOKUP($A99,#REF!,8),"")</f>
        <v>#REF!</v>
      </c>
      <c r="G99" s="95" t="e">
        <f ca="1">IF($A99&gt;0,VLOOKUP($A99,#REF!,9),"")</f>
        <v>#REF!</v>
      </c>
      <c r="H99" s="60"/>
      <c r="I99" s="61"/>
      <c r="J99" s="61"/>
      <c r="K99" s="61"/>
      <c r="L99" s="61"/>
      <c r="M99" s="61"/>
      <c r="N99" s="166" t="e">
        <f ca="1">IF($A99&gt;0,VLOOKUP($A99,#REF!,16,0),"")</f>
        <v>#REF!</v>
      </c>
      <c r="O99" s="167"/>
      <c r="P99" s="168"/>
      <c r="Q99" t="s">
        <v>160</v>
      </c>
    </row>
    <row r="100" spans="1:17" ht="20.100000000000001" customHeight="1">
      <c r="A100" t="e">
        <f ca="1">VLOOKUP($E$2&amp;"-"&amp;$C$3,#REF!,3,FALSE)</f>
        <v>#REF!</v>
      </c>
      <c r="B100" s="56">
        <f t="shared" si="1"/>
        <v>81</v>
      </c>
      <c r="C100" s="92" t="e">
        <f ca="1">IF($A100&gt;0,VLOOKUP($A100,#REF!,4),"")</f>
        <v>#REF!</v>
      </c>
      <c r="D100" s="58" t="e">
        <f ca="1">IF($A100&gt;0,VLOOKUP($A100,#REF!,5),"")</f>
        <v>#REF!</v>
      </c>
      <c r="E100" s="59" t="e">
        <f ca="1">IF($A100&gt;0,VLOOKUP($A100,#REF!,6),"")</f>
        <v>#REF!</v>
      </c>
      <c r="F100" s="95" t="e">
        <f ca="1">IF($A100&gt;0,VLOOKUP($A100,#REF!,8),"")</f>
        <v>#REF!</v>
      </c>
      <c r="G100" s="95" t="e">
        <f ca="1">IF($A100&gt;0,VLOOKUP($A100,#REF!,9),"")</f>
        <v>#REF!</v>
      </c>
      <c r="H100" s="60"/>
      <c r="I100" s="61"/>
      <c r="J100" s="61"/>
      <c r="K100" s="61"/>
      <c r="L100" s="61"/>
      <c r="M100" s="61"/>
      <c r="N100" s="166" t="e">
        <f ca="1">IF($A100&gt;0,VLOOKUP($A100,#REF!,16,0),"")</f>
        <v>#REF!</v>
      </c>
      <c r="O100" s="167"/>
      <c r="P100" s="168"/>
      <c r="Q100" t="s">
        <v>160</v>
      </c>
    </row>
    <row r="101" spans="1:17" ht="20.100000000000001" customHeight="1">
      <c r="A101" t="e">
        <f ca="1">VLOOKUP($E$2&amp;"-"&amp;$C$3,#REF!,3,FALSE)</f>
        <v>#REF!</v>
      </c>
      <c r="B101" s="56">
        <f t="shared" si="1"/>
        <v>82</v>
      </c>
      <c r="C101" s="92" t="e">
        <f ca="1">IF($A101&gt;0,VLOOKUP($A101,#REF!,4),"")</f>
        <v>#REF!</v>
      </c>
      <c r="D101" s="58" t="e">
        <f ca="1">IF($A101&gt;0,VLOOKUP($A101,#REF!,5),"")</f>
        <v>#REF!</v>
      </c>
      <c r="E101" s="59" t="e">
        <f ca="1">IF($A101&gt;0,VLOOKUP($A101,#REF!,6),"")</f>
        <v>#REF!</v>
      </c>
      <c r="F101" s="95" t="e">
        <f ca="1">IF($A101&gt;0,VLOOKUP($A101,#REF!,8),"")</f>
        <v>#REF!</v>
      </c>
      <c r="G101" s="95" t="e">
        <f ca="1">IF($A101&gt;0,VLOOKUP($A101,#REF!,9),"")</f>
        <v>#REF!</v>
      </c>
      <c r="H101" s="60"/>
      <c r="I101" s="61"/>
      <c r="J101" s="61"/>
      <c r="K101" s="61"/>
      <c r="L101" s="61"/>
      <c r="M101" s="61"/>
      <c r="N101" s="166" t="e">
        <f ca="1">IF($A101&gt;0,VLOOKUP($A101,#REF!,16,0),"")</f>
        <v>#REF!</v>
      </c>
      <c r="O101" s="167"/>
      <c r="P101" s="168"/>
      <c r="Q101" t="s">
        <v>160</v>
      </c>
    </row>
    <row r="102" spans="1:17" ht="20.100000000000001" customHeight="1">
      <c r="A102" t="e">
        <f ca="1">VLOOKUP($E$2&amp;"-"&amp;$C$3,#REF!,3,FALSE)</f>
        <v>#REF!</v>
      </c>
      <c r="B102" s="56">
        <f t="shared" si="1"/>
        <v>83</v>
      </c>
      <c r="C102" s="92" t="e">
        <f ca="1">IF($A102&gt;0,VLOOKUP($A102,#REF!,4),"")</f>
        <v>#REF!</v>
      </c>
      <c r="D102" s="58" t="e">
        <f ca="1">IF($A102&gt;0,VLOOKUP($A102,#REF!,5),"")</f>
        <v>#REF!</v>
      </c>
      <c r="E102" s="59" t="e">
        <f ca="1">IF($A102&gt;0,VLOOKUP($A102,#REF!,6),"")</f>
        <v>#REF!</v>
      </c>
      <c r="F102" s="95" t="e">
        <f ca="1">IF($A102&gt;0,VLOOKUP($A102,#REF!,8),"")</f>
        <v>#REF!</v>
      </c>
      <c r="G102" s="95" t="e">
        <f ca="1">IF($A102&gt;0,VLOOKUP($A102,#REF!,9),"")</f>
        <v>#REF!</v>
      </c>
      <c r="H102" s="60"/>
      <c r="I102" s="61"/>
      <c r="J102" s="61"/>
      <c r="K102" s="61"/>
      <c r="L102" s="61"/>
      <c r="M102" s="61"/>
      <c r="N102" s="166" t="e">
        <f ca="1">IF($A102&gt;0,VLOOKUP($A102,#REF!,16,0),"")</f>
        <v>#REF!</v>
      </c>
      <c r="O102" s="167"/>
      <c r="P102" s="168"/>
      <c r="Q102" t="s">
        <v>160</v>
      </c>
    </row>
    <row r="103" spans="1:17" ht="20.100000000000001" customHeight="1">
      <c r="A103" t="e">
        <f ca="1">VLOOKUP($E$2&amp;"-"&amp;$C$3,#REF!,3,FALSE)</f>
        <v>#REF!</v>
      </c>
      <c r="B103" s="56">
        <f t="shared" si="1"/>
        <v>84</v>
      </c>
      <c r="C103" s="92" t="e">
        <f ca="1">IF($A103&gt;0,VLOOKUP($A103,#REF!,4),"")</f>
        <v>#REF!</v>
      </c>
      <c r="D103" s="58" t="e">
        <f ca="1">IF($A103&gt;0,VLOOKUP($A103,#REF!,5),"")</f>
        <v>#REF!</v>
      </c>
      <c r="E103" s="59" t="e">
        <f ca="1">IF($A103&gt;0,VLOOKUP($A103,#REF!,6),"")</f>
        <v>#REF!</v>
      </c>
      <c r="F103" s="95" t="e">
        <f ca="1">IF($A103&gt;0,VLOOKUP($A103,#REF!,8),"")</f>
        <v>#REF!</v>
      </c>
      <c r="G103" s="95" t="e">
        <f ca="1">IF($A103&gt;0,VLOOKUP($A103,#REF!,9),"")</f>
        <v>#REF!</v>
      </c>
      <c r="H103" s="60"/>
      <c r="I103" s="61"/>
      <c r="J103" s="61"/>
      <c r="K103" s="61"/>
      <c r="L103" s="61"/>
      <c r="M103" s="61"/>
      <c r="N103" s="166" t="e">
        <f ca="1">IF($A103&gt;0,VLOOKUP($A103,#REF!,16,0),"")</f>
        <v>#REF!</v>
      </c>
      <c r="O103" s="167"/>
      <c r="P103" s="168"/>
      <c r="Q103" t="s">
        <v>160</v>
      </c>
    </row>
    <row r="104" spans="1:17" ht="20.100000000000001" customHeight="1">
      <c r="A104" t="e">
        <f ca="1">VLOOKUP($E$2&amp;"-"&amp;$C$3,#REF!,3,FALSE)</f>
        <v>#REF!</v>
      </c>
      <c r="B104" s="56">
        <f t="shared" si="1"/>
        <v>85</v>
      </c>
      <c r="C104" s="92" t="e">
        <f ca="1">IF($A104&gt;0,VLOOKUP($A104,#REF!,4),"")</f>
        <v>#REF!</v>
      </c>
      <c r="D104" s="58" t="e">
        <f ca="1">IF($A104&gt;0,VLOOKUP($A104,#REF!,5),"")</f>
        <v>#REF!</v>
      </c>
      <c r="E104" s="59" t="e">
        <f ca="1">IF($A104&gt;0,VLOOKUP($A104,#REF!,6),"")</f>
        <v>#REF!</v>
      </c>
      <c r="F104" s="95" t="e">
        <f ca="1">IF($A104&gt;0,VLOOKUP($A104,#REF!,8),"")</f>
        <v>#REF!</v>
      </c>
      <c r="G104" s="95" t="e">
        <f ca="1">IF($A104&gt;0,VLOOKUP($A104,#REF!,9),"")</f>
        <v>#REF!</v>
      </c>
      <c r="H104" s="60"/>
      <c r="I104" s="61"/>
      <c r="J104" s="61"/>
      <c r="K104" s="61"/>
      <c r="L104" s="61"/>
      <c r="M104" s="61"/>
      <c r="N104" s="166" t="e">
        <f ca="1">IF($A104&gt;0,VLOOKUP($A104,#REF!,16,0),"")</f>
        <v>#REF!</v>
      </c>
      <c r="O104" s="167"/>
      <c r="P104" s="168"/>
      <c r="Q104" t="s">
        <v>160</v>
      </c>
    </row>
    <row r="105" spans="1:17" ht="20.100000000000001" customHeight="1">
      <c r="A105" t="e">
        <f ca="1">VLOOKUP($E$2&amp;"-"&amp;$C$3,#REF!,3,FALSE)</f>
        <v>#REF!</v>
      </c>
      <c r="B105" s="56">
        <f t="shared" si="1"/>
        <v>86</v>
      </c>
      <c r="C105" s="92" t="e">
        <f ca="1">IF($A105&gt;0,VLOOKUP($A105,#REF!,4),"")</f>
        <v>#REF!</v>
      </c>
      <c r="D105" s="58" t="e">
        <f ca="1">IF($A105&gt;0,VLOOKUP($A105,#REF!,5),"")</f>
        <v>#REF!</v>
      </c>
      <c r="E105" s="59" t="e">
        <f ca="1">IF($A105&gt;0,VLOOKUP($A105,#REF!,6),"")</f>
        <v>#REF!</v>
      </c>
      <c r="F105" s="95" t="e">
        <f ca="1">IF($A105&gt;0,VLOOKUP($A105,#REF!,8),"")</f>
        <v>#REF!</v>
      </c>
      <c r="G105" s="95" t="e">
        <f ca="1">IF($A105&gt;0,VLOOKUP($A105,#REF!,9),"")</f>
        <v>#REF!</v>
      </c>
      <c r="H105" s="60"/>
      <c r="I105" s="61"/>
      <c r="J105" s="61"/>
      <c r="K105" s="61"/>
      <c r="L105" s="61"/>
      <c r="M105" s="61"/>
      <c r="N105" s="166" t="e">
        <f ca="1">IF($A105&gt;0,VLOOKUP($A105,#REF!,16,0),"")</f>
        <v>#REF!</v>
      </c>
      <c r="O105" s="167"/>
      <c r="P105" s="168"/>
      <c r="Q105" t="s">
        <v>160</v>
      </c>
    </row>
    <row r="106" spans="1:17" ht="20.100000000000001" customHeight="1">
      <c r="A106" t="e">
        <f ca="1">VLOOKUP($E$2&amp;"-"&amp;$C$3,#REF!,3,FALSE)</f>
        <v>#REF!</v>
      </c>
      <c r="B106" s="56">
        <f t="shared" si="1"/>
        <v>87</v>
      </c>
      <c r="C106" s="92" t="e">
        <f ca="1">IF($A106&gt;0,VLOOKUP($A106,#REF!,4),"")</f>
        <v>#REF!</v>
      </c>
      <c r="D106" s="58" t="e">
        <f ca="1">IF($A106&gt;0,VLOOKUP($A106,#REF!,5),"")</f>
        <v>#REF!</v>
      </c>
      <c r="E106" s="59" t="e">
        <f ca="1">IF($A106&gt;0,VLOOKUP($A106,#REF!,6),"")</f>
        <v>#REF!</v>
      </c>
      <c r="F106" s="95" t="e">
        <f ca="1">IF($A106&gt;0,VLOOKUP($A106,#REF!,8),"")</f>
        <v>#REF!</v>
      </c>
      <c r="G106" s="95" t="e">
        <f ca="1">IF($A106&gt;0,VLOOKUP($A106,#REF!,9),"")</f>
        <v>#REF!</v>
      </c>
      <c r="H106" s="60"/>
      <c r="I106" s="61"/>
      <c r="J106" s="61"/>
      <c r="K106" s="61"/>
      <c r="L106" s="61"/>
      <c r="M106" s="61"/>
      <c r="N106" s="166" t="e">
        <f ca="1">IF($A106&gt;0,VLOOKUP($A106,#REF!,16,0),"")</f>
        <v>#REF!</v>
      </c>
      <c r="O106" s="167"/>
      <c r="P106" s="168"/>
      <c r="Q106" t="s">
        <v>160</v>
      </c>
    </row>
    <row r="107" spans="1:17" ht="20.100000000000001" customHeight="1">
      <c r="A107" t="e">
        <f ca="1">VLOOKUP($E$2&amp;"-"&amp;$C$3,#REF!,3,FALSE)</f>
        <v>#REF!</v>
      </c>
      <c r="B107" s="56">
        <f t="shared" si="1"/>
        <v>88</v>
      </c>
      <c r="C107" s="92" t="e">
        <f ca="1">IF($A107&gt;0,VLOOKUP($A107,#REF!,4),"")</f>
        <v>#REF!</v>
      </c>
      <c r="D107" s="58" t="e">
        <f ca="1">IF($A107&gt;0,VLOOKUP($A107,#REF!,5),"")</f>
        <v>#REF!</v>
      </c>
      <c r="E107" s="59" t="e">
        <f ca="1">IF($A107&gt;0,VLOOKUP($A107,#REF!,6),"")</f>
        <v>#REF!</v>
      </c>
      <c r="F107" s="95" t="e">
        <f ca="1">IF($A107&gt;0,VLOOKUP($A107,#REF!,8),"")</f>
        <v>#REF!</v>
      </c>
      <c r="G107" s="95" t="e">
        <f ca="1">IF($A107&gt;0,VLOOKUP($A107,#REF!,9),"")</f>
        <v>#REF!</v>
      </c>
      <c r="H107" s="60"/>
      <c r="I107" s="61"/>
      <c r="J107" s="61"/>
      <c r="K107" s="61"/>
      <c r="L107" s="61"/>
      <c r="M107" s="61"/>
      <c r="N107" s="166" t="e">
        <f ca="1">IF($A107&gt;0,VLOOKUP($A107,#REF!,16,0),"")</f>
        <v>#REF!</v>
      </c>
      <c r="O107" s="167"/>
      <c r="P107" s="168"/>
      <c r="Q107" t="s">
        <v>160</v>
      </c>
    </row>
    <row r="108" spans="1:17" ht="20.100000000000001" customHeight="1">
      <c r="A108" t="e">
        <f ca="1">VLOOKUP($E$2&amp;"-"&amp;$C$3,#REF!,3,FALSE)</f>
        <v>#REF!</v>
      </c>
      <c r="B108" s="56">
        <f t="shared" si="1"/>
        <v>89</v>
      </c>
      <c r="C108" s="92" t="e">
        <f ca="1">IF($A108&gt;0,VLOOKUP($A108,#REF!,4),"")</f>
        <v>#REF!</v>
      </c>
      <c r="D108" s="58" t="e">
        <f ca="1">IF($A108&gt;0,VLOOKUP($A108,#REF!,5),"")</f>
        <v>#REF!</v>
      </c>
      <c r="E108" s="59" t="e">
        <f ca="1">IF($A108&gt;0,VLOOKUP($A108,#REF!,6),"")</f>
        <v>#REF!</v>
      </c>
      <c r="F108" s="95" t="e">
        <f ca="1">IF($A108&gt;0,VLOOKUP($A108,#REF!,8),"")</f>
        <v>#REF!</v>
      </c>
      <c r="G108" s="95" t="e">
        <f ca="1">IF($A108&gt;0,VLOOKUP($A108,#REF!,9),"")</f>
        <v>#REF!</v>
      </c>
      <c r="H108" s="60"/>
      <c r="I108" s="61"/>
      <c r="J108" s="61"/>
      <c r="K108" s="61"/>
      <c r="L108" s="61"/>
      <c r="M108" s="61"/>
      <c r="N108" s="166" t="e">
        <f ca="1">IF($A108&gt;0,VLOOKUP($A108,#REF!,16,0),"")</f>
        <v>#REF!</v>
      </c>
      <c r="O108" s="167"/>
      <c r="P108" s="168"/>
      <c r="Q108" t="s">
        <v>160</v>
      </c>
    </row>
    <row r="109" spans="1:17" ht="20.100000000000001" customHeight="1">
      <c r="A109" t="e">
        <f ca="1">VLOOKUP($E$2&amp;"-"&amp;$C$3,#REF!,3,FALSE)</f>
        <v>#REF!</v>
      </c>
      <c r="B109" s="56">
        <f t="shared" si="1"/>
        <v>90</v>
      </c>
      <c r="C109" s="92" t="e">
        <f ca="1">IF($A109&gt;0,VLOOKUP($A109,#REF!,4),"")</f>
        <v>#REF!</v>
      </c>
      <c r="D109" s="58" t="e">
        <f ca="1">IF($A109&gt;0,VLOOKUP($A109,#REF!,5),"")</f>
        <v>#REF!</v>
      </c>
      <c r="E109" s="59" t="e">
        <f ca="1">IF($A109&gt;0,VLOOKUP($A109,#REF!,6),"")</f>
        <v>#REF!</v>
      </c>
      <c r="F109" s="95" t="e">
        <f ca="1">IF($A109&gt;0,VLOOKUP($A109,#REF!,8),"")</f>
        <v>#REF!</v>
      </c>
      <c r="G109" s="95" t="e">
        <f ca="1">IF($A109&gt;0,VLOOKUP($A109,#REF!,9),"")</f>
        <v>#REF!</v>
      </c>
      <c r="H109" s="60"/>
      <c r="I109" s="61"/>
      <c r="J109" s="61"/>
      <c r="K109" s="61"/>
      <c r="L109" s="61"/>
      <c r="M109" s="61"/>
      <c r="N109" s="166" t="e">
        <f ca="1">IF($A109&gt;0,VLOOKUP($A109,#REF!,16,0),"")</f>
        <v>#REF!</v>
      </c>
      <c r="O109" s="167"/>
      <c r="P109" s="168"/>
      <c r="Q109" t="s">
        <v>160</v>
      </c>
    </row>
    <row r="110" spans="1:17" ht="23.25" customHeight="1">
      <c r="B110" s="66" t="s">
        <v>71</v>
      </c>
      <c r="C110" s="67"/>
      <c r="D110" s="68"/>
      <c r="E110" s="69"/>
      <c r="F110" s="113"/>
      <c r="G110" s="70"/>
      <c r="H110" s="71"/>
      <c r="I110" s="72"/>
      <c r="J110" s="72"/>
      <c r="K110" s="72"/>
      <c r="L110" s="72"/>
      <c r="M110" s="72"/>
      <c r="N110" s="62"/>
      <c r="O110" s="62"/>
      <c r="P110" s="62"/>
    </row>
    <row r="111" spans="1:17" ht="18" customHeight="1">
      <c r="A111">
        <v>0</v>
      </c>
      <c r="B111" s="73" t="s">
        <v>157</v>
      </c>
      <c r="C111" s="94"/>
      <c r="D111" s="75"/>
      <c r="E111" s="76"/>
      <c r="F111" s="114"/>
      <c r="G111" s="97"/>
      <c r="H111" s="78"/>
      <c r="I111" s="79"/>
      <c r="J111" s="79"/>
      <c r="K111" s="79"/>
      <c r="L111" s="79"/>
      <c r="M111" s="79"/>
      <c r="N111" s="80"/>
      <c r="O111" s="80"/>
      <c r="P111" s="80"/>
    </row>
    <row r="112" spans="1:17" ht="16.5" customHeight="1">
      <c r="B112" s="81"/>
      <c r="C112" s="74"/>
      <c r="D112" s="75"/>
      <c r="E112" s="76"/>
      <c r="F112" s="114"/>
      <c r="G112" s="77"/>
      <c r="H112" s="78"/>
      <c r="I112" s="79"/>
      <c r="J112" s="79"/>
      <c r="K112" s="79"/>
      <c r="L112" s="79"/>
      <c r="M112" s="79"/>
      <c r="N112" s="80"/>
      <c r="O112" s="80"/>
      <c r="P112" s="80"/>
    </row>
    <row r="113" spans="1:16" ht="15" customHeight="1">
      <c r="B113" s="81"/>
      <c r="C113" s="74"/>
      <c r="D113" s="75"/>
      <c r="E113" s="76"/>
      <c r="F113" s="114"/>
      <c r="G113" s="77"/>
      <c r="H113" s="78"/>
      <c r="I113" s="79"/>
      <c r="J113" s="79"/>
      <c r="K113" s="79"/>
      <c r="L113" s="79"/>
      <c r="M113" s="79"/>
      <c r="N113" s="80"/>
      <c r="O113" s="80"/>
      <c r="P113" s="80"/>
    </row>
    <row r="114" spans="1:16" ht="16.5" customHeight="1">
      <c r="B114" s="81"/>
      <c r="C114" s="74"/>
      <c r="D114" s="75"/>
      <c r="E114" s="76"/>
      <c r="F114" s="114"/>
      <c r="G114" s="77"/>
      <c r="H114" s="78"/>
      <c r="I114" s="79"/>
      <c r="J114" s="79"/>
      <c r="K114" s="79"/>
      <c r="L114" s="79"/>
      <c r="M114" s="79"/>
      <c r="N114" s="80"/>
      <c r="O114" s="80"/>
      <c r="P114" s="80"/>
    </row>
    <row r="115" spans="1:16" ht="7.5" customHeight="1">
      <c r="B115" s="81"/>
      <c r="C115" s="74"/>
      <c r="D115" s="75"/>
      <c r="E115" s="76"/>
      <c r="F115" s="114"/>
      <c r="G115" s="77"/>
      <c r="H115" s="78"/>
      <c r="I115" s="79"/>
      <c r="J115" s="79"/>
      <c r="K115" s="79"/>
      <c r="L115" s="79"/>
      <c r="M115" s="79"/>
      <c r="N115" s="80"/>
      <c r="O115" s="80"/>
      <c r="P115" s="80"/>
    </row>
    <row r="116" spans="1:16" ht="12.75" customHeight="1">
      <c r="A116" s="91">
        <v>0</v>
      </c>
      <c r="F116" s="115"/>
      <c r="M116" s="112" t="s">
        <v>52</v>
      </c>
      <c r="N116" s="100">
        <f ca="1">IF(MOD([1]!ExtractElement(N1,3,"-"),30)=0,ROUNDDOWN(([1]!ExtractElement(N1,3,"-"))/30,0),ROUNDDOWN(([1]!ExtractElement(N1,3,"-"))/30,0)+1)</f>
        <v>2</v>
      </c>
    </row>
    <row r="117" spans="1:16" ht="20.25" customHeight="1">
      <c r="A117" t="e">
        <f ca="1">VLOOKUP($E$2&amp;"-"&amp;$C$3,#REF!,3,FALSE)</f>
        <v>#REF!</v>
      </c>
      <c r="B117" s="83">
        <f>B109+1</f>
        <v>91</v>
      </c>
      <c r="C117" s="92" t="e">
        <f ca="1">IF($A117&gt;0,VLOOKUP($A117,#REF!,4),"")</f>
        <v>#REF!</v>
      </c>
      <c r="D117" s="58" t="e">
        <f ca="1">IF($A117&gt;0,VLOOKUP($A117,#REF!,5),"")</f>
        <v>#REF!</v>
      </c>
      <c r="E117" s="59" t="e">
        <f ca="1">IF($A117&gt;0,VLOOKUP($A117,#REF!,6),"")</f>
        <v>#REF!</v>
      </c>
      <c r="F117" s="95" t="e">
        <f ca="1">IF($A117&gt;0,VLOOKUP($A117,#REF!,8),"")</f>
        <v>#REF!</v>
      </c>
      <c r="G117" s="95" t="e">
        <f ca="1">IF($A117&gt;0,VLOOKUP($A117,#REF!,9),"")</f>
        <v>#REF!</v>
      </c>
      <c r="H117" s="60"/>
      <c r="I117" s="61"/>
      <c r="J117" s="61"/>
      <c r="K117" s="61"/>
      <c r="L117" s="61"/>
      <c r="M117" s="61"/>
      <c r="N117" s="166" t="e">
        <f ca="1">IF($A117&gt;0,VLOOKUP($A117,#REF!,16,0),"")</f>
        <v>#REF!</v>
      </c>
      <c r="O117" s="167"/>
      <c r="P117" s="168"/>
    </row>
    <row r="118" spans="1:16" ht="20.25" customHeight="1">
      <c r="A118" t="e">
        <f ca="1">VLOOKUP($E$2&amp;"-"&amp;$C$3,#REF!,3,FALSE)</f>
        <v>#REF!</v>
      </c>
      <c r="B118" s="56">
        <f t="shared" ref="B118:B146" si="2">B117+1</f>
        <v>92</v>
      </c>
      <c r="C118" s="92" t="e">
        <f ca="1">IF($A118&gt;0,VLOOKUP($A118,#REF!,4),"")</f>
        <v>#REF!</v>
      </c>
      <c r="D118" s="58" t="e">
        <f ca="1">IF($A118&gt;0,VLOOKUP($A118,#REF!,5),"")</f>
        <v>#REF!</v>
      </c>
      <c r="E118" s="59" t="e">
        <f ca="1">IF($A118&gt;0,VLOOKUP($A118,#REF!,6),"")</f>
        <v>#REF!</v>
      </c>
      <c r="F118" s="95" t="e">
        <f ca="1">IF($A118&gt;0,VLOOKUP($A118,#REF!,8),"")</f>
        <v>#REF!</v>
      </c>
      <c r="G118" s="95" t="e">
        <f ca="1">IF($A118&gt;0,VLOOKUP($A118,#REF!,9),"")</f>
        <v>#REF!</v>
      </c>
      <c r="H118" s="60"/>
      <c r="I118" s="61"/>
      <c r="J118" s="61"/>
      <c r="K118" s="61"/>
      <c r="L118" s="61"/>
      <c r="M118" s="61"/>
      <c r="N118" s="166" t="e">
        <f ca="1">IF($A118&gt;0,VLOOKUP($A118,#REF!,16,0),"")</f>
        <v>#REF!</v>
      </c>
      <c r="O118" s="167"/>
      <c r="P118" s="168"/>
    </row>
    <row r="119" spans="1:16" ht="20.25" customHeight="1">
      <c r="A119" t="e">
        <f ca="1">VLOOKUP($E$2&amp;"-"&amp;$C$3,#REF!,3,FALSE)</f>
        <v>#REF!</v>
      </c>
      <c r="B119" s="56">
        <f t="shared" si="2"/>
        <v>93</v>
      </c>
      <c r="C119" s="92" t="e">
        <f ca="1">IF($A119&gt;0,VLOOKUP($A119,#REF!,4),"")</f>
        <v>#REF!</v>
      </c>
      <c r="D119" s="58" t="e">
        <f ca="1">IF($A119&gt;0,VLOOKUP($A119,#REF!,5),"")</f>
        <v>#REF!</v>
      </c>
      <c r="E119" s="59" t="e">
        <f ca="1">IF($A119&gt;0,VLOOKUP($A119,#REF!,6),"")</f>
        <v>#REF!</v>
      </c>
      <c r="F119" s="95" t="e">
        <f ca="1">IF($A119&gt;0,VLOOKUP($A119,#REF!,8),"")</f>
        <v>#REF!</v>
      </c>
      <c r="G119" s="95" t="e">
        <f ca="1">IF($A119&gt;0,VLOOKUP($A119,#REF!,9),"")</f>
        <v>#REF!</v>
      </c>
      <c r="H119" s="60"/>
      <c r="I119" s="61"/>
      <c r="J119" s="61"/>
      <c r="K119" s="61"/>
      <c r="L119" s="61"/>
      <c r="M119" s="61"/>
      <c r="N119" s="166" t="e">
        <f ca="1">IF($A119&gt;0,VLOOKUP($A119,#REF!,16,0),"")</f>
        <v>#REF!</v>
      </c>
      <c r="O119" s="167"/>
      <c r="P119" s="168"/>
    </row>
    <row r="120" spans="1:16" ht="20.25" customHeight="1">
      <c r="A120" t="e">
        <f ca="1">VLOOKUP($E$2&amp;"-"&amp;$C$3,#REF!,3,FALSE)</f>
        <v>#REF!</v>
      </c>
      <c r="B120" s="56">
        <f t="shared" si="2"/>
        <v>94</v>
      </c>
      <c r="C120" s="92" t="e">
        <f ca="1">IF($A120&gt;0,VLOOKUP($A120,#REF!,4),"")</f>
        <v>#REF!</v>
      </c>
      <c r="D120" s="58" t="e">
        <f ca="1">IF($A120&gt;0,VLOOKUP($A120,#REF!,5),"")</f>
        <v>#REF!</v>
      </c>
      <c r="E120" s="59" t="e">
        <f ca="1">IF($A120&gt;0,VLOOKUP($A120,#REF!,6),"")</f>
        <v>#REF!</v>
      </c>
      <c r="F120" s="95" t="e">
        <f ca="1">IF($A120&gt;0,VLOOKUP($A120,#REF!,8),"")</f>
        <v>#REF!</v>
      </c>
      <c r="G120" s="95" t="e">
        <f ca="1">IF($A120&gt;0,VLOOKUP($A120,#REF!,9),"")</f>
        <v>#REF!</v>
      </c>
      <c r="H120" s="60"/>
      <c r="I120" s="61"/>
      <c r="J120" s="61"/>
      <c r="K120" s="61"/>
      <c r="L120" s="61"/>
      <c r="M120" s="61"/>
      <c r="N120" s="166" t="e">
        <f ca="1">IF($A120&gt;0,VLOOKUP($A120,#REF!,16,0),"")</f>
        <v>#REF!</v>
      </c>
      <c r="O120" s="167"/>
      <c r="P120" s="168"/>
    </row>
    <row r="121" spans="1:16" ht="20.25" customHeight="1">
      <c r="A121" t="e">
        <f ca="1">VLOOKUP($E$2&amp;"-"&amp;$C$3,#REF!,3,FALSE)</f>
        <v>#REF!</v>
      </c>
      <c r="B121" s="56">
        <f t="shared" si="2"/>
        <v>95</v>
      </c>
      <c r="C121" s="92" t="e">
        <f ca="1">IF($A121&gt;0,VLOOKUP($A121,#REF!,4),"")</f>
        <v>#REF!</v>
      </c>
      <c r="D121" s="58" t="e">
        <f ca="1">IF($A121&gt;0,VLOOKUP($A121,#REF!,5),"")</f>
        <v>#REF!</v>
      </c>
      <c r="E121" s="59" t="e">
        <f ca="1">IF($A121&gt;0,VLOOKUP($A121,#REF!,6),"")</f>
        <v>#REF!</v>
      </c>
      <c r="F121" s="95" t="e">
        <f ca="1">IF($A121&gt;0,VLOOKUP($A121,#REF!,8),"")</f>
        <v>#REF!</v>
      </c>
      <c r="G121" s="95" t="e">
        <f ca="1">IF($A121&gt;0,VLOOKUP($A121,#REF!,9),"")</f>
        <v>#REF!</v>
      </c>
      <c r="H121" s="60"/>
      <c r="I121" s="61"/>
      <c r="J121" s="61"/>
      <c r="K121" s="61"/>
      <c r="L121" s="61"/>
      <c r="M121" s="61"/>
      <c r="N121" s="166" t="e">
        <f ca="1">IF($A121&gt;0,VLOOKUP($A121,#REF!,16,0),"")</f>
        <v>#REF!</v>
      </c>
      <c r="O121" s="167"/>
      <c r="P121" s="168"/>
    </row>
    <row r="122" spans="1:16" ht="20.25" customHeight="1">
      <c r="A122" t="e">
        <f ca="1">VLOOKUP($E$2&amp;"-"&amp;$C$3,#REF!,3,FALSE)</f>
        <v>#REF!</v>
      </c>
      <c r="B122" s="56">
        <f t="shared" si="2"/>
        <v>96</v>
      </c>
      <c r="C122" s="92" t="e">
        <f ca="1">IF($A122&gt;0,VLOOKUP($A122,#REF!,4),"")</f>
        <v>#REF!</v>
      </c>
      <c r="D122" s="58" t="e">
        <f ca="1">IF($A122&gt;0,VLOOKUP($A122,#REF!,5),"")</f>
        <v>#REF!</v>
      </c>
      <c r="E122" s="59" t="e">
        <f ca="1">IF($A122&gt;0,VLOOKUP($A122,#REF!,6),"")</f>
        <v>#REF!</v>
      </c>
      <c r="F122" s="95" t="e">
        <f ca="1">IF($A122&gt;0,VLOOKUP($A122,#REF!,8),"")</f>
        <v>#REF!</v>
      </c>
      <c r="G122" s="95" t="e">
        <f ca="1">IF($A122&gt;0,VLOOKUP($A122,#REF!,9),"")</f>
        <v>#REF!</v>
      </c>
      <c r="H122" s="60"/>
      <c r="I122" s="61"/>
      <c r="J122" s="61"/>
      <c r="K122" s="61"/>
      <c r="L122" s="61"/>
      <c r="M122" s="61"/>
      <c r="N122" s="166" t="e">
        <f ca="1">IF($A122&gt;0,VLOOKUP($A122,#REF!,16,0),"")</f>
        <v>#REF!</v>
      </c>
      <c r="O122" s="167"/>
      <c r="P122" s="168"/>
    </row>
    <row r="123" spans="1:16" ht="20.25" customHeight="1">
      <c r="A123" t="e">
        <f ca="1">VLOOKUP($E$2&amp;"-"&amp;$C$3,#REF!,3,FALSE)</f>
        <v>#REF!</v>
      </c>
      <c r="B123" s="56">
        <f t="shared" si="2"/>
        <v>97</v>
      </c>
      <c r="C123" s="92" t="e">
        <f ca="1">IF($A123&gt;0,VLOOKUP($A123,#REF!,4),"")</f>
        <v>#REF!</v>
      </c>
      <c r="D123" s="58" t="e">
        <f ca="1">IF($A123&gt;0,VLOOKUP($A123,#REF!,5),"")</f>
        <v>#REF!</v>
      </c>
      <c r="E123" s="59" t="e">
        <f ca="1">IF($A123&gt;0,VLOOKUP($A123,#REF!,6),"")</f>
        <v>#REF!</v>
      </c>
      <c r="F123" s="95" t="e">
        <f ca="1">IF($A123&gt;0,VLOOKUP($A123,#REF!,8),"")</f>
        <v>#REF!</v>
      </c>
      <c r="G123" s="95" t="e">
        <f ca="1">IF($A123&gt;0,VLOOKUP($A123,#REF!,9),"")</f>
        <v>#REF!</v>
      </c>
      <c r="H123" s="60"/>
      <c r="I123" s="61"/>
      <c r="J123" s="61"/>
      <c r="K123" s="61"/>
      <c r="L123" s="61"/>
      <c r="M123" s="61"/>
      <c r="N123" s="166" t="e">
        <f ca="1">IF($A123&gt;0,VLOOKUP($A123,#REF!,16,0),"")</f>
        <v>#REF!</v>
      </c>
      <c r="O123" s="167"/>
      <c r="P123" s="168"/>
    </row>
    <row r="124" spans="1:16" ht="20.25" customHeight="1">
      <c r="A124" t="e">
        <f ca="1">VLOOKUP($E$2&amp;"-"&amp;$C$3,#REF!,3,FALSE)</f>
        <v>#REF!</v>
      </c>
      <c r="B124" s="56">
        <f t="shared" si="2"/>
        <v>98</v>
      </c>
      <c r="C124" s="92" t="e">
        <f ca="1">IF($A124&gt;0,VLOOKUP($A124,#REF!,4),"")</f>
        <v>#REF!</v>
      </c>
      <c r="D124" s="58" t="e">
        <f ca="1">IF($A124&gt;0,VLOOKUP($A124,#REF!,5),"")</f>
        <v>#REF!</v>
      </c>
      <c r="E124" s="59" t="e">
        <f ca="1">IF($A124&gt;0,VLOOKUP($A124,#REF!,6),"")</f>
        <v>#REF!</v>
      </c>
      <c r="F124" s="95" t="e">
        <f ca="1">IF($A124&gt;0,VLOOKUP($A124,#REF!,8),"")</f>
        <v>#REF!</v>
      </c>
      <c r="G124" s="95" t="e">
        <f ca="1">IF($A124&gt;0,VLOOKUP($A124,#REF!,9),"")</f>
        <v>#REF!</v>
      </c>
      <c r="H124" s="60"/>
      <c r="I124" s="61"/>
      <c r="J124" s="61"/>
      <c r="K124" s="61"/>
      <c r="L124" s="61"/>
      <c r="M124" s="61"/>
      <c r="N124" s="166" t="e">
        <f ca="1">IF($A124&gt;0,VLOOKUP($A124,#REF!,16,0),"")</f>
        <v>#REF!</v>
      </c>
      <c r="O124" s="167"/>
      <c r="P124" s="168"/>
    </row>
    <row r="125" spans="1:16" ht="20.25" customHeight="1">
      <c r="A125" t="e">
        <f ca="1">VLOOKUP($E$2&amp;"-"&amp;$C$3,#REF!,3,FALSE)</f>
        <v>#REF!</v>
      </c>
      <c r="B125" s="56">
        <f t="shared" si="2"/>
        <v>99</v>
      </c>
      <c r="C125" s="92" t="e">
        <f ca="1">IF($A125&gt;0,VLOOKUP($A125,#REF!,4),"")</f>
        <v>#REF!</v>
      </c>
      <c r="D125" s="58" t="e">
        <f ca="1">IF($A125&gt;0,VLOOKUP($A125,#REF!,5),"")</f>
        <v>#REF!</v>
      </c>
      <c r="E125" s="59" t="e">
        <f ca="1">IF($A125&gt;0,VLOOKUP($A125,#REF!,6),"")</f>
        <v>#REF!</v>
      </c>
      <c r="F125" s="95" t="e">
        <f ca="1">IF($A125&gt;0,VLOOKUP($A125,#REF!,8),"")</f>
        <v>#REF!</v>
      </c>
      <c r="G125" s="95" t="e">
        <f ca="1">IF($A125&gt;0,VLOOKUP($A125,#REF!,9),"")</f>
        <v>#REF!</v>
      </c>
      <c r="H125" s="60"/>
      <c r="I125" s="61"/>
      <c r="J125" s="61"/>
      <c r="K125" s="61"/>
      <c r="L125" s="61"/>
      <c r="M125" s="61"/>
      <c r="N125" s="166" t="e">
        <f ca="1">IF($A125&gt;0,VLOOKUP($A125,#REF!,16,0),"")</f>
        <v>#REF!</v>
      </c>
      <c r="O125" s="167"/>
      <c r="P125" s="168"/>
    </row>
    <row r="126" spans="1:16" ht="20.25" customHeight="1">
      <c r="A126" t="e">
        <f ca="1">VLOOKUP($E$2&amp;"-"&amp;$C$3,#REF!,3,FALSE)</f>
        <v>#REF!</v>
      </c>
      <c r="B126" s="56">
        <f t="shared" si="2"/>
        <v>100</v>
      </c>
      <c r="C126" s="92" t="e">
        <f ca="1">IF($A126&gt;0,VLOOKUP($A126,#REF!,4),"")</f>
        <v>#REF!</v>
      </c>
      <c r="D126" s="58" t="e">
        <f ca="1">IF($A126&gt;0,VLOOKUP($A126,#REF!,5),"")</f>
        <v>#REF!</v>
      </c>
      <c r="E126" s="59" t="e">
        <f ca="1">IF($A126&gt;0,VLOOKUP($A126,#REF!,6),"")</f>
        <v>#REF!</v>
      </c>
      <c r="F126" s="95" t="e">
        <f ca="1">IF($A126&gt;0,VLOOKUP($A126,#REF!,8),"")</f>
        <v>#REF!</v>
      </c>
      <c r="G126" s="95" t="e">
        <f ca="1">IF($A126&gt;0,VLOOKUP($A126,#REF!,9),"")</f>
        <v>#REF!</v>
      </c>
      <c r="H126" s="60"/>
      <c r="I126" s="61"/>
      <c r="J126" s="61"/>
      <c r="K126" s="61"/>
      <c r="L126" s="61"/>
      <c r="M126" s="61"/>
      <c r="N126" s="166" t="e">
        <f ca="1">IF($A126&gt;0,VLOOKUP($A126,#REF!,16,0),"")</f>
        <v>#REF!</v>
      </c>
      <c r="O126" s="167"/>
      <c r="P126" s="168"/>
    </row>
    <row r="127" spans="1:16" ht="20.25" customHeight="1">
      <c r="A127" t="e">
        <f ca="1">VLOOKUP($E$2&amp;"-"&amp;$C$3,#REF!,3,FALSE)</f>
        <v>#REF!</v>
      </c>
      <c r="B127" s="56">
        <f t="shared" si="2"/>
        <v>101</v>
      </c>
      <c r="C127" s="92" t="e">
        <f ca="1">IF($A127&gt;0,VLOOKUP($A127,#REF!,4),"")</f>
        <v>#REF!</v>
      </c>
      <c r="D127" s="58" t="e">
        <f ca="1">IF($A127&gt;0,VLOOKUP($A127,#REF!,5),"")</f>
        <v>#REF!</v>
      </c>
      <c r="E127" s="59" t="e">
        <f ca="1">IF($A127&gt;0,VLOOKUP($A127,#REF!,6),"")</f>
        <v>#REF!</v>
      </c>
      <c r="F127" s="95" t="e">
        <f ca="1">IF($A127&gt;0,VLOOKUP($A127,#REF!,8),"")</f>
        <v>#REF!</v>
      </c>
      <c r="G127" s="95" t="e">
        <f ca="1">IF($A127&gt;0,VLOOKUP($A127,#REF!,9),"")</f>
        <v>#REF!</v>
      </c>
      <c r="H127" s="60"/>
      <c r="I127" s="61"/>
      <c r="J127" s="61"/>
      <c r="K127" s="61"/>
      <c r="L127" s="61"/>
      <c r="M127" s="61"/>
      <c r="N127" s="166" t="e">
        <f ca="1">IF($A127&gt;0,VLOOKUP($A127,#REF!,16,0),"")</f>
        <v>#REF!</v>
      </c>
      <c r="O127" s="167"/>
      <c r="P127" s="168"/>
    </row>
    <row r="128" spans="1:16" ht="20.25" customHeight="1">
      <c r="A128" t="e">
        <f ca="1">VLOOKUP($E$2&amp;"-"&amp;$C$3,#REF!,3,FALSE)</f>
        <v>#REF!</v>
      </c>
      <c r="B128" s="56">
        <f t="shared" si="2"/>
        <v>102</v>
      </c>
      <c r="C128" s="92" t="e">
        <f ca="1">IF($A128&gt;0,VLOOKUP($A128,#REF!,4),"")</f>
        <v>#REF!</v>
      </c>
      <c r="D128" s="58" t="e">
        <f ca="1">IF($A128&gt;0,VLOOKUP($A128,#REF!,5),"")</f>
        <v>#REF!</v>
      </c>
      <c r="E128" s="59" t="e">
        <f ca="1">IF($A128&gt;0,VLOOKUP($A128,#REF!,6),"")</f>
        <v>#REF!</v>
      </c>
      <c r="F128" s="95" t="e">
        <f ca="1">IF($A128&gt;0,VLOOKUP($A128,#REF!,8),"")</f>
        <v>#REF!</v>
      </c>
      <c r="G128" s="95" t="e">
        <f ca="1">IF($A128&gt;0,VLOOKUP($A128,#REF!,9),"")</f>
        <v>#REF!</v>
      </c>
      <c r="H128" s="60"/>
      <c r="I128" s="61"/>
      <c r="J128" s="61"/>
      <c r="K128" s="61"/>
      <c r="L128" s="61"/>
      <c r="M128" s="61"/>
      <c r="N128" s="166" t="e">
        <f ca="1">IF($A128&gt;0,VLOOKUP($A128,#REF!,16,0),"")</f>
        <v>#REF!</v>
      </c>
      <c r="O128" s="167"/>
      <c r="P128" s="168"/>
    </row>
    <row r="129" spans="1:16" ht="20.25" customHeight="1">
      <c r="A129" t="e">
        <f ca="1">VLOOKUP($E$2&amp;"-"&amp;$C$3,#REF!,3,FALSE)</f>
        <v>#REF!</v>
      </c>
      <c r="B129" s="56">
        <f t="shared" si="2"/>
        <v>103</v>
      </c>
      <c r="C129" s="92" t="e">
        <f ca="1">IF($A129&gt;0,VLOOKUP($A129,#REF!,4),"")</f>
        <v>#REF!</v>
      </c>
      <c r="D129" s="58" t="e">
        <f ca="1">IF($A129&gt;0,VLOOKUP($A129,#REF!,5),"")</f>
        <v>#REF!</v>
      </c>
      <c r="E129" s="59" t="e">
        <f ca="1">IF($A129&gt;0,VLOOKUP($A129,#REF!,6),"")</f>
        <v>#REF!</v>
      </c>
      <c r="F129" s="95" t="e">
        <f ca="1">IF($A129&gt;0,VLOOKUP($A129,#REF!,8),"")</f>
        <v>#REF!</v>
      </c>
      <c r="G129" s="95" t="e">
        <f ca="1">IF($A129&gt;0,VLOOKUP($A129,#REF!,9),"")</f>
        <v>#REF!</v>
      </c>
      <c r="H129" s="60"/>
      <c r="I129" s="61"/>
      <c r="J129" s="61"/>
      <c r="K129" s="61"/>
      <c r="L129" s="61"/>
      <c r="M129" s="61"/>
      <c r="N129" s="166" t="e">
        <f ca="1">IF($A129&gt;0,VLOOKUP($A129,#REF!,16,0),"")</f>
        <v>#REF!</v>
      </c>
      <c r="O129" s="167"/>
      <c r="P129" s="168"/>
    </row>
    <row r="130" spans="1:16" ht="20.25" customHeight="1">
      <c r="A130" t="e">
        <f ca="1">VLOOKUP($E$2&amp;"-"&amp;$C$3,#REF!,3,FALSE)</f>
        <v>#REF!</v>
      </c>
      <c r="B130" s="56">
        <f t="shared" si="2"/>
        <v>104</v>
      </c>
      <c r="C130" s="92" t="e">
        <f ca="1">IF($A130&gt;0,VLOOKUP($A130,#REF!,4),"")</f>
        <v>#REF!</v>
      </c>
      <c r="D130" s="58" t="e">
        <f ca="1">IF($A130&gt;0,VLOOKUP($A130,#REF!,5),"")</f>
        <v>#REF!</v>
      </c>
      <c r="E130" s="59" t="e">
        <f ca="1">IF($A130&gt;0,VLOOKUP($A130,#REF!,6),"")</f>
        <v>#REF!</v>
      </c>
      <c r="F130" s="95" t="e">
        <f ca="1">IF($A130&gt;0,VLOOKUP($A130,#REF!,8),"")</f>
        <v>#REF!</v>
      </c>
      <c r="G130" s="95" t="e">
        <f ca="1">IF($A130&gt;0,VLOOKUP($A130,#REF!,9),"")</f>
        <v>#REF!</v>
      </c>
      <c r="H130" s="60"/>
      <c r="I130" s="61"/>
      <c r="J130" s="61"/>
      <c r="K130" s="61"/>
      <c r="L130" s="61"/>
      <c r="M130" s="61"/>
      <c r="N130" s="166" t="e">
        <f ca="1">IF($A130&gt;0,VLOOKUP($A130,#REF!,16,0),"")</f>
        <v>#REF!</v>
      </c>
      <c r="O130" s="167"/>
      <c r="P130" s="168"/>
    </row>
    <row r="131" spans="1:16" ht="20.25" customHeight="1">
      <c r="A131" t="e">
        <f ca="1">VLOOKUP($E$2&amp;"-"&amp;$C$3,#REF!,3,FALSE)</f>
        <v>#REF!</v>
      </c>
      <c r="B131" s="56">
        <f t="shared" si="2"/>
        <v>105</v>
      </c>
      <c r="C131" s="92" t="e">
        <f ca="1">IF($A131&gt;0,VLOOKUP($A131,#REF!,4),"")</f>
        <v>#REF!</v>
      </c>
      <c r="D131" s="58" t="e">
        <f ca="1">IF($A131&gt;0,VLOOKUP($A131,#REF!,5),"")</f>
        <v>#REF!</v>
      </c>
      <c r="E131" s="59" t="e">
        <f ca="1">IF($A131&gt;0,VLOOKUP($A131,#REF!,6),"")</f>
        <v>#REF!</v>
      </c>
      <c r="F131" s="95" t="e">
        <f ca="1">IF($A131&gt;0,VLOOKUP($A131,#REF!,8),"")</f>
        <v>#REF!</v>
      </c>
      <c r="G131" s="95" t="e">
        <f ca="1">IF($A131&gt;0,VLOOKUP($A131,#REF!,9),"")</f>
        <v>#REF!</v>
      </c>
      <c r="H131" s="60"/>
      <c r="I131" s="61"/>
      <c r="J131" s="61"/>
      <c r="K131" s="61"/>
      <c r="L131" s="61"/>
      <c r="M131" s="61"/>
      <c r="N131" s="166" t="e">
        <f ca="1">IF($A131&gt;0,VLOOKUP($A131,#REF!,16,0),"")</f>
        <v>#REF!</v>
      </c>
      <c r="O131" s="167"/>
      <c r="P131" s="168"/>
    </row>
    <row r="132" spans="1:16" ht="20.25" customHeight="1">
      <c r="A132" t="e">
        <f ca="1">VLOOKUP($E$2&amp;"-"&amp;$C$3,#REF!,3,FALSE)</f>
        <v>#REF!</v>
      </c>
      <c r="B132" s="56">
        <f t="shared" si="2"/>
        <v>106</v>
      </c>
      <c r="C132" s="92" t="e">
        <f ca="1">IF($A132&gt;0,VLOOKUP($A132,#REF!,4),"")</f>
        <v>#REF!</v>
      </c>
      <c r="D132" s="58" t="e">
        <f ca="1">IF($A132&gt;0,VLOOKUP($A132,#REF!,5),"")</f>
        <v>#REF!</v>
      </c>
      <c r="E132" s="59" t="e">
        <f ca="1">IF($A132&gt;0,VLOOKUP($A132,#REF!,6),"")</f>
        <v>#REF!</v>
      </c>
      <c r="F132" s="95" t="e">
        <f ca="1">IF($A132&gt;0,VLOOKUP($A132,#REF!,8),"")</f>
        <v>#REF!</v>
      </c>
      <c r="G132" s="95" t="e">
        <f ca="1">IF($A132&gt;0,VLOOKUP($A132,#REF!,9),"")</f>
        <v>#REF!</v>
      </c>
      <c r="H132" s="60"/>
      <c r="I132" s="61"/>
      <c r="J132" s="61"/>
      <c r="K132" s="61"/>
      <c r="L132" s="61"/>
      <c r="M132" s="61"/>
      <c r="N132" s="166" t="e">
        <f ca="1">IF($A132&gt;0,VLOOKUP($A132,#REF!,16,0),"")</f>
        <v>#REF!</v>
      </c>
      <c r="O132" s="167"/>
      <c r="P132" s="168"/>
    </row>
    <row r="133" spans="1:16" ht="20.25" customHeight="1">
      <c r="A133" t="e">
        <f ca="1">VLOOKUP($E$2&amp;"-"&amp;$C$3,#REF!,3,FALSE)</f>
        <v>#REF!</v>
      </c>
      <c r="B133" s="56">
        <f t="shared" si="2"/>
        <v>107</v>
      </c>
      <c r="C133" s="92" t="e">
        <f ca="1">IF($A133&gt;0,VLOOKUP($A133,#REF!,4),"")</f>
        <v>#REF!</v>
      </c>
      <c r="D133" s="58" t="e">
        <f ca="1">IF($A133&gt;0,VLOOKUP($A133,#REF!,5),"")</f>
        <v>#REF!</v>
      </c>
      <c r="E133" s="59" t="e">
        <f ca="1">IF($A133&gt;0,VLOOKUP($A133,#REF!,6),"")</f>
        <v>#REF!</v>
      </c>
      <c r="F133" s="95" t="e">
        <f ca="1">IF($A133&gt;0,VLOOKUP($A133,#REF!,8),"")</f>
        <v>#REF!</v>
      </c>
      <c r="G133" s="95" t="e">
        <f ca="1">IF($A133&gt;0,VLOOKUP($A133,#REF!,9),"")</f>
        <v>#REF!</v>
      </c>
      <c r="H133" s="60"/>
      <c r="I133" s="61"/>
      <c r="J133" s="61"/>
      <c r="K133" s="61"/>
      <c r="L133" s="61"/>
      <c r="M133" s="61"/>
      <c r="N133" s="166" t="e">
        <f ca="1">IF($A133&gt;0,VLOOKUP($A133,#REF!,16,0),"")</f>
        <v>#REF!</v>
      </c>
      <c r="O133" s="167"/>
      <c r="P133" s="168"/>
    </row>
    <row r="134" spans="1:16" ht="20.25" customHeight="1">
      <c r="A134" t="e">
        <f ca="1">VLOOKUP($E$2&amp;"-"&amp;$C$3,#REF!,3,FALSE)</f>
        <v>#REF!</v>
      </c>
      <c r="B134" s="56">
        <f t="shared" si="2"/>
        <v>108</v>
      </c>
      <c r="C134" s="92" t="e">
        <f ca="1">IF($A134&gt;0,VLOOKUP($A134,#REF!,4),"")</f>
        <v>#REF!</v>
      </c>
      <c r="D134" s="58" t="e">
        <f ca="1">IF($A134&gt;0,VLOOKUP($A134,#REF!,5),"")</f>
        <v>#REF!</v>
      </c>
      <c r="E134" s="59" t="e">
        <f ca="1">IF($A134&gt;0,VLOOKUP($A134,#REF!,6),"")</f>
        <v>#REF!</v>
      </c>
      <c r="F134" s="95" t="e">
        <f ca="1">IF($A134&gt;0,VLOOKUP($A134,#REF!,8),"")</f>
        <v>#REF!</v>
      </c>
      <c r="G134" s="95" t="e">
        <f ca="1">IF($A134&gt;0,VLOOKUP($A134,#REF!,9),"")</f>
        <v>#REF!</v>
      </c>
      <c r="H134" s="60"/>
      <c r="I134" s="61"/>
      <c r="J134" s="61"/>
      <c r="K134" s="61"/>
      <c r="L134" s="61"/>
      <c r="M134" s="61"/>
      <c r="N134" s="166" t="e">
        <f ca="1">IF($A134&gt;0,VLOOKUP($A134,#REF!,16,0),"")</f>
        <v>#REF!</v>
      </c>
      <c r="O134" s="167"/>
      <c r="P134" s="168"/>
    </row>
    <row r="135" spans="1:16" ht="20.25" customHeight="1">
      <c r="A135" t="e">
        <f ca="1">VLOOKUP($E$2&amp;"-"&amp;$C$3,#REF!,3,FALSE)</f>
        <v>#REF!</v>
      </c>
      <c r="B135" s="56">
        <f t="shared" si="2"/>
        <v>109</v>
      </c>
      <c r="C135" s="92" t="e">
        <f ca="1">IF($A135&gt;0,VLOOKUP($A135,#REF!,4),"")</f>
        <v>#REF!</v>
      </c>
      <c r="D135" s="58" t="e">
        <f ca="1">IF($A135&gt;0,VLOOKUP($A135,#REF!,5),"")</f>
        <v>#REF!</v>
      </c>
      <c r="E135" s="59" t="e">
        <f ca="1">IF($A135&gt;0,VLOOKUP($A135,#REF!,6),"")</f>
        <v>#REF!</v>
      </c>
      <c r="F135" s="95" t="e">
        <f ca="1">IF($A135&gt;0,VLOOKUP($A135,#REF!,8),"")</f>
        <v>#REF!</v>
      </c>
      <c r="G135" s="95" t="e">
        <f ca="1">IF($A135&gt;0,VLOOKUP($A135,#REF!,9),"")</f>
        <v>#REF!</v>
      </c>
      <c r="H135" s="60"/>
      <c r="I135" s="61"/>
      <c r="J135" s="61"/>
      <c r="K135" s="61"/>
      <c r="L135" s="61"/>
      <c r="M135" s="61"/>
      <c r="N135" s="166" t="e">
        <f ca="1">IF($A135&gt;0,VLOOKUP($A135,#REF!,16,0),"")</f>
        <v>#REF!</v>
      </c>
      <c r="O135" s="167"/>
      <c r="P135" s="168"/>
    </row>
    <row r="136" spans="1:16" ht="20.25" customHeight="1">
      <c r="A136" t="e">
        <f ca="1">VLOOKUP($E$2&amp;"-"&amp;$C$3,#REF!,3,FALSE)</f>
        <v>#REF!</v>
      </c>
      <c r="B136" s="56">
        <f t="shared" si="2"/>
        <v>110</v>
      </c>
      <c r="C136" s="92" t="e">
        <f ca="1">IF($A136&gt;0,VLOOKUP($A136,#REF!,4),"")</f>
        <v>#REF!</v>
      </c>
      <c r="D136" s="58" t="e">
        <f ca="1">IF($A136&gt;0,VLOOKUP($A136,#REF!,5),"")</f>
        <v>#REF!</v>
      </c>
      <c r="E136" s="59" t="e">
        <f ca="1">IF($A136&gt;0,VLOOKUP($A136,#REF!,6),"")</f>
        <v>#REF!</v>
      </c>
      <c r="F136" s="95" t="e">
        <f ca="1">IF($A136&gt;0,VLOOKUP($A136,#REF!,8),"")</f>
        <v>#REF!</v>
      </c>
      <c r="G136" s="95" t="e">
        <f ca="1">IF($A136&gt;0,VLOOKUP($A136,#REF!,9),"")</f>
        <v>#REF!</v>
      </c>
      <c r="H136" s="60"/>
      <c r="I136" s="61"/>
      <c r="J136" s="61"/>
      <c r="K136" s="61"/>
      <c r="L136" s="61"/>
      <c r="M136" s="61"/>
      <c r="N136" s="166" t="e">
        <f ca="1">IF($A136&gt;0,VLOOKUP($A136,#REF!,16,0),"")</f>
        <v>#REF!</v>
      </c>
      <c r="O136" s="167"/>
      <c r="P136" s="168"/>
    </row>
    <row r="137" spans="1:16" ht="20.25" customHeight="1">
      <c r="A137" t="e">
        <f ca="1">VLOOKUP($E$2&amp;"-"&amp;$C$3,#REF!,3,FALSE)</f>
        <v>#REF!</v>
      </c>
      <c r="B137" s="56">
        <f t="shared" si="2"/>
        <v>111</v>
      </c>
      <c r="C137" s="92" t="e">
        <f ca="1">IF($A137&gt;0,VLOOKUP($A137,#REF!,4),"")</f>
        <v>#REF!</v>
      </c>
      <c r="D137" s="58" t="e">
        <f ca="1">IF($A137&gt;0,VLOOKUP($A137,#REF!,5),"")</f>
        <v>#REF!</v>
      </c>
      <c r="E137" s="59" t="e">
        <f ca="1">IF($A137&gt;0,VLOOKUP($A137,#REF!,6),"")</f>
        <v>#REF!</v>
      </c>
      <c r="F137" s="95" t="e">
        <f ca="1">IF($A137&gt;0,VLOOKUP($A137,#REF!,8),"")</f>
        <v>#REF!</v>
      </c>
      <c r="G137" s="95" t="e">
        <f ca="1">IF($A137&gt;0,VLOOKUP($A137,#REF!,9),"")</f>
        <v>#REF!</v>
      </c>
      <c r="H137" s="60"/>
      <c r="I137" s="61"/>
      <c r="J137" s="61"/>
      <c r="K137" s="61"/>
      <c r="L137" s="61"/>
      <c r="M137" s="61"/>
      <c r="N137" s="166" t="e">
        <f ca="1">IF($A137&gt;0,VLOOKUP($A137,#REF!,16,0),"")</f>
        <v>#REF!</v>
      </c>
      <c r="O137" s="167"/>
      <c r="P137" s="168"/>
    </row>
    <row r="138" spans="1:16" ht="20.25" customHeight="1">
      <c r="A138" t="e">
        <f ca="1">VLOOKUP($E$2&amp;"-"&amp;$C$3,#REF!,3,FALSE)</f>
        <v>#REF!</v>
      </c>
      <c r="B138" s="56">
        <f t="shared" si="2"/>
        <v>112</v>
      </c>
      <c r="C138" s="92" t="e">
        <f ca="1">IF($A138&gt;0,VLOOKUP($A138,#REF!,4),"")</f>
        <v>#REF!</v>
      </c>
      <c r="D138" s="58" t="e">
        <f ca="1">IF($A138&gt;0,VLOOKUP($A138,#REF!,5),"")</f>
        <v>#REF!</v>
      </c>
      <c r="E138" s="59" t="e">
        <f ca="1">IF($A138&gt;0,VLOOKUP($A138,#REF!,6),"")</f>
        <v>#REF!</v>
      </c>
      <c r="F138" s="95" t="e">
        <f ca="1">IF($A138&gt;0,VLOOKUP($A138,#REF!,8),"")</f>
        <v>#REF!</v>
      </c>
      <c r="G138" s="95" t="e">
        <f ca="1">IF($A138&gt;0,VLOOKUP($A138,#REF!,9),"")</f>
        <v>#REF!</v>
      </c>
      <c r="H138" s="60"/>
      <c r="I138" s="61"/>
      <c r="J138" s="61"/>
      <c r="K138" s="61"/>
      <c r="L138" s="61"/>
      <c r="M138" s="61"/>
      <c r="N138" s="166" t="e">
        <f ca="1">IF($A138&gt;0,VLOOKUP($A138,#REF!,16,0),"")</f>
        <v>#REF!</v>
      </c>
      <c r="O138" s="167"/>
      <c r="P138" s="168"/>
    </row>
    <row r="139" spans="1:16" ht="20.25" customHeight="1">
      <c r="A139" t="e">
        <f ca="1">VLOOKUP($E$2&amp;"-"&amp;$C$3,#REF!,3,FALSE)</f>
        <v>#REF!</v>
      </c>
      <c r="B139" s="56">
        <f t="shared" si="2"/>
        <v>113</v>
      </c>
      <c r="C139" s="92" t="e">
        <f ca="1">IF($A139&gt;0,VLOOKUP($A139,#REF!,4),"")</f>
        <v>#REF!</v>
      </c>
      <c r="D139" s="58" t="e">
        <f ca="1">IF($A139&gt;0,VLOOKUP($A139,#REF!,5),"")</f>
        <v>#REF!</v>
      </c>
      <c r="E139" s="59" t="e">
        <f ca="1">IF($A139&gt;0,VLOOKUP($A139,#REF!,6),"")</f>
        <v>#REF!</v>
      </c>
      <c r="F139" s="95" t="e">
        <f ca="1">IF($A139&gt;0,VLOOKUP($A139,#REF!,8),"")</f>
        <v>#REF!</v>
      </c>
      <c r="G139" s="95" t="e">
        <f ca="1">IF($A139&gt;0,VLOOKUP($A139,#REF!,9),"")</f>
        <v>#REF!</v>
      </c>
      <c r="H139" s="60"/>
      <c r="I139" s="61"/>
      <c r="J139" s="61"/>
      <c r="K139" s="61"/>
      <c r="L139" s="61"/>
      <c r="M139" s="61"/>
      <c r="N139" s="166" t="e">
        <f ca="1">IF($A139&gt;0,VLOOKUP($A139,#REF!,16,0),"")</f>
        <v>#REF!</v>
      </c>
      <c r="O139" s="167"/>
      <c r="P139" s="168"/>
    </row>
    <row r="140" spans="1:16" ht="20.25" customHeight="1">
      <c r="A140" t="e">
        <f ca="1">VLOOKUP($E$2&amp;"-"&amp;$C$3,#REF!,3,FALSE)</f>
        <v>#REF!</v>
      </c>
      <c r="B140" s="56">
        <f t="shared" si="2"/>
        <v>114</v>
      </c>
      <c r="C140" s="92" t="e">
        <f ca="1">IF($A140&gt;0,VLOOKUP($A140,#REF!,4),"")</f>
        <v>#REF!</v>
      </c>
      <c r="D140" s="58" t="e">
        <f ca="1">IF($A140&gt;0,VLOOKUP($A140,#REF!,5),"")</f>
        <v>#REF!</v>
      </c>
      <c r="E140" s="59" t="e">
        <f ca="1">IF($A140&gt;0,VLOOKUP($A140,#REF!,6),"")</f>
        <v>#REF!</v>
      </c>
      <c r="F140" s="95" t="e">
        <f ca="1">IF($A140&gt;0,VLOOKUP($A140,#REF!,8),"")</f>
        <v>#REF!</v>
      </c>
      <c r="G140" s="95" t="e">
        <f ca="1">IF($A140&gt;0,VLOOKUP($A140,#REF!,9),"")</f>
        <v>#REF!</v>
      </c>
      <c r="H140" s="60"/>
      <c r="I140" s="61"/>
      <c r="J140" s="61"/>
      <c r="K140" s="61"/>
      <c r="L140" s="61"/>
      <c r="M140" s="61"/>
      <c r="N140" s="166" t="e">
        <f ca="1">IF($A140&gt;0,VLOOKUP($A140,#REF!,16,0),"")</f>
        <v>#REF!</v>
      </c>
      <c r="O140" s="167"/>
      <c r="P140" s="168"/>
    </row>
    <row r="141" spans="1:16" ht="20.25" customHeight="1">
      <c r="A141" t="e">
        <f ca="1">VLOOKUP($E$2&amp;"-"&amp;$C$3,#REF!,3,FALSE)</f>
        <v>#REF!</v>
      </c>
      <c r="B141" s="56">
        <f t="shared" si="2"/>
        <v>115</v>
      </c>
      <c r="C141" s="92" t="e">
        <f ca="1">IF($A141&gt;0,VLOOKUP($A141,#REF!,4),"")</f>
        <v>#REF!</v>
      </c>
      <c r="D141" s="58" t="e">
        <f ca="1">IF($A141&gt;0,VLOOKUP($A141,#REF!,5),"")</f>
        <v>#REF!</v>
      </c>
      <c r="E141" s="59" t="e">
        <f ca="1">IF($A141&gt;0,VLOOKUP($A141,#REF!,6),"")</f>
        <v>#REF!</v>
      </c>
      <c r="F141" s="95" t="e">
        <f ca="1">IF($A141&gt;0,VLOOKUP($A141,#REF!,8),"")</f>
        <v>#REF!</v>
      </c>
      <c r="G141" s="95" t="e">
        <f ca="1">IF($A141&gt;0,VLOOKUP($A141,#REF!,9),"")</f>
        <v>#REF!</v>
      </c>
      <c r="H141" s="60"/>
      <c r="I141" s="61"/>
      <c r="J141" s="61"/>
      <c r="K141" s="61"/>
      <c r="L141" s="61"/>
      <c r="M141" s="61"/>
      <c r="N141" s="166" t="e">
        <f ca="1">IF($A141&gt;0,VLOOKUP($A141,#REF!,16,0),"")</f>
        <v>#REF!</v>
      </c>
      <c r="O141" s="167"/>
      <c r="P141" s="168"/>
    </row>
    <row r="142" spans="1:16" ht="20.25" customHeight="1">
      <c r="A142" t="e">
        <f ca="1">VLOOKUP($E$2&amp;"-"&amp;$C$3,#REF!,3,FALSE)</f>
        <v>#REF!</v>
      </c>
      <c r="B142" s="56">
        <f t="shared" si="2"/>
        <v>116</v>
      </c>
      <c r="C142" s="92" t="e">
        <f ca="1">IF($A142&gt;0,VLOOKUP($A142,#REF!,4),"")</f>
        <v>#REF!</v>
      </c>
      <c r="D142" s="58" t="e">
        <f ca="1">IF($A142&gt;0,VLOOKUP($A142,#REF!,5),"")</f>
        <v>#REF!</v>
      </c>
      <c r="E142" s="59" t="e">
        <f ca="1">IF($A142&gt;0,VLOOKUP($A142,#REF!,6),"")</f>
        <v>#REF!</v>
      </c>
      <c r="F142" s="95" t="e">
        <f ca="1">IF($A142&gt;0,VLOOKUP($A142,#REF!,8),"")</f>
        <v>#REF!</v>
      </c>
      <c r="G142" s="95" t="e">
        <f ca="1">IF($A142&gt;0,VLOOKUP($A142,#REF!,9),"")</f>
        <v>#REF!</v>
      </c>
      <c r="H142" s="60"/>
      <c r="I142" s="61"/>
      <c r="J142" s="61"/>
      <c r="K142" s="61"/>
      <c r="L142" s="61"/>
      <c r="M142" s="61"/>
      <c r="N142" s="166" t="e">
        <f ca="1">IF($A142&gt;0,VLOOKUP($A142,#REF!,16,0),"")</f>
        <v>#REF!</v>
      </c>
      <c r="O142" s="167"/>
      <c r="P142" s="168"/>
    </row>
    <row r="143" spans="1:16" ht="20.25" customHeight="1">
      <c r="A143" t="e">
        <f ca="1">VLOOKUP($E$2&amp;"-"&amp;$C$3,#REF!,3,FALSE)</f>
        <v>#REF!</v>
      </c>
      <c r="B143" s="56">
        <f t="shared" si="2"/>
        <v>117</v>
      </c>
      <c r="C143" s="92" t="e">
        <f ca="1">IF($A143&gt;0,VLOOKUP($A143,#REF!,4),"")</f>
        <v>#REF!</v>
      </c>
      <c r="D143" s="58" t="e">
        <f ca="1">IF($A143&gt;0,VLOOKUP($A143,#REF!,5),"")</f>
        <v>#REF!</v>
      </c>
      <c r="E143" s="59" t="e">
        <f ca="1">IF($A143&gt;0,VLOOKUP($A143,#REF!,6),"")</f>
        <v>#REF!</v>
      </c>
      <c r="F143" s="95" t="e">
        <f ca="1">IF($A143&gt;0,VLOOKUP($A143,#REF!,8),"")</f>
        <v>#REF!</v>
      </c>
      <c r="G143" s="95" t="e">
        <f ca="1">IF($A143&gt;0,VLOOKUP($A143,#REF!,9),"")</f>
        <v>#REF!</v>
      </c>
      <c r="H143" s="60"/>
      <c r="I143" s="61"/>
      <c r="J143" s="61"/>
      <c r="K143" s="61"/>
      <c r="L143" s="61"/>
      <c r="M143" s="61"/>
      <c r="N143" s="166" t="e">
        <f ca="1">IF($A143&gt;0,VLOOKUP($A143,#REF!,16,0),"")</f>
        <v>#REF!</v>
      </c>
      <c r="O143" s="167"/>
      <c r="P143" s="168"/>
    </row>
    <row r="144" spans="1:16" ht="20.25" customHeight="1">
      <c r="A144" t="e">
        <f ca="1">VLOOKUP($E$2&amp;"-"&amp;$C$3,#REF!,3,FALSE)</f>
        <v>#REF!</v>
      </c>
      <c r="B144" s="56">
        <f t="shared" si="2"/>
        <v>118</v>
      </c>
      <c r="C144" s="92" t="e">
        <f ca="1">IF($A144&gt;0,VLOOKUP($A144,#REF!,4),"")</f>
        <v>#REF!</v>
      </c>
      <c r="D144" s="58" t="e">
        <f ca="1">IF($A144&gt;0,VLOOKUP($A144,#REF!,5),"")</f>
        <v>#REF!</v>
      </c>
      <c r="E144" s="59" t="e">
        <f ca="1">IF($A144&gt;0,VLOOKUP($A144,#REF!,6),"")</f>
        <v>#REF!</v>
      </c>
      <c r="F144" s="95" t="e">
        <f ca="1">IF($A144&gt;0,VLOOKUP($A144,#REF!,8),"")</f>
        <v>#REF!</v>
      </c>
      <c r="G144" s="95" t="e">
        <f ca="1">IF($A144&gt;0,VLOOKUP($A144,#REF!,9),"")</f>
        <v>#REF!</v>
      </c>
      <c r="H144" s="60"/>
      <c r="I144" s="61"/>
      <c r="J144" s="61"/>
      <c r="K144" s="61"/>
      <c r="L144" s="61"/>
      <c r="M144" s="61"/>
      <c r="N144" s="166" t="e">
        <f ca="1">IF($A144&gt;0,VLOOKUP($A144,#REF!,16,0),"")</f>
        <v>#REF!</v>
      </c>
      <c r="O144" s="167"/>
      <c r="P144" s="168"/>
    </row>
    <row r="145" spans="1:16" ht="20.25" customHeight="1">
      <c r="A145" t="e">
        <f ca="1">VLOOKUP($E$2&amp;"-"&amp;$C$3,#REF!,3,FALSE)</f>
        <v>#REF!</v>
      </c>
      <c r="B145" s="56">
        <f t="shared" si="2"/>
        <v>119</v>
      </c>
      <c r="C145" s="92" t="e">
        <f ca="1">IF($A145&gt;0,VLOOKUP($A145,#REF!,4),"")</f>
        <v>#REF!</v>
      </c>
      <c r="D145" s="58" t="e">
        <f ca="1">IF($A145&gt;0,VLOOKUP($A145,#REF!,5),"")</f>
        <v>#REF!</v>
      </c>
      <c r="E145" s="59" t="e">
        <f ca="1">IF($A145&gt;0,VLOOKUP($A145,#REF!,6),"")</f>
        <v>#REF!</v>
      </c>
      <c r="F145" s="95" t="e">
        <f ca="1">IF($A145&gt;0,VLOOKUP($A145,#REF!,8),"")</f>
        <v>#REF!</v>
      </c>
      <c r="G145" s="95" t="e">
        <f ca="1">IF($A145&gt;0,VLOOKUP($A145,#REF!,9),"")</f>
        <v>#REF!</v>
      </c>
      <c r="H145" s="60"/>
      <c r="I145" s="61"/>
      <c r="J145" s="61"/>
      <c r="K145" s="61"/>
      <c r="L145" s="61"/>
      <c r="M145" s="61"/>
      <c r="N145" s="166" t="e">
        <f ca="1">IF($A145&gt;0,VLOOKUP($A145,#REF!,16,0),"")</f>
        <v>#REF!</v>
      </c>
      <c r="O145" s="167"/>
      <c r="P145" s="168"/>
    </row>
    <row r="146" spans="1:16" ht="20.25" customHeight="1">
      <c r="A146" t="e">
        <f ca="1">VLOOKUP($E$2&amp;"-"&amp;$C$3,#REF!,3,FALSE)</f>
        <v>#REF!</v>
      </c>
      <c r="B146" s="56">
        <f t="shared" si="2"/>
        <v>120</v>
      </c>
      <c r="C146" s="92" t="e">
        <f ca="1">IF($A146&gt;0,VLOOKUP($A146,#REF!,4),"")</f>
        <v>#REF!</v>
      </c>
      <c r="D146" s="58" t="e">
        <f ca="1">IF($A146&gt;0,VLOOKUP($A146,#REF!,5),"")</f>
        <v>#REF!</v>
      </c>
      <c r="E146" s="59" t="e">
        <f ca="1">IF($A146&gt;0,VLOOKUP($A146,#REF!,6),"")</f>
        <v>#REF!</v>
      </c>
      <c r="F146" s="95" t="e">
        <f ca="1">IF($A146&gt;0,VLOOKUP($A146,#REF!,8),"")</f>
        <v>#REF!</v>
      </c>
      <c r="G146" s="95" t="e">
        <f ca="1">IF($A146&gt;0,VLOOKUP($A146,#REF!,9),"")</f>
        <v>#REF!</v>
      </c>
      <c r="H146" s="60"/>
      <c r="I146" s="61"/>
      <c r="J146" s="61"/>
      <c r="K146" s="61"/>
      <c r="L146" s="61"/>
      <c r="M146" s="61"/>
      <c r="N146" s="166" t="e">
        <f ca="1">IF($A146&gt;0,VLOOKUP($A146,#REF!,16,0),"")</f>
        <v>#REF!</v>
      </c>
      <c r="O146" s="167"/>
      <c r="P146" s="168"/>
    </row>
    <row r="147" spans="1:16" ht="21" customHeight="1">
      <c r="A147" t="e">
        <f ca="1">VLOOKUP($E$2&amp;"-"&amp;$C$3,#REF!,3,FALSE)</f>
        <v>#REF!</v>
      </c>
      <c r="B147" s="66" t="s">
        <v>71</v>
      </c>
      <c r="C147" s="67"/>
      <c r="D147" s="68"/>
      <c r="E147" s="69"/>
      <c r="F147" s="70"/>
      <c r="G147" s="70"/>
      <c r="H147" s="71"/>
      <c r="I147" s="72"/>
      <c r="J147" s="72"/>
      <c r="K147" s="72"/>
      <c r="L147" s="72"/>
      <c r="M147" s="72"/>
      <c r="N147" s="62"/>
      <c r="O147" s="62"/>
      <c r="P147" s="62"/>
    </row>
    <row r="148" spans="1:16" ht="18" customHeight="1">
      <c r="A148" t="e">
        <f ca="1">VLOOKUP($E$2&amp;"-"&amp;$C$3,#REF!,3,FALSE)</f>
        <v>#REF!</v>
      </c>
      <c r="B148" s="73" t="s">
        <v>157</v>
      </c>
      <c r="C148" s="94"/>
      <c r="D148" s="75"/>
      <c r="E148" s="76"/>
      <c r="F148" s="97"/>
      <c r="G148" s="97"/>
      <c r="H148" s="78"/>
      <c r="I148" s="79"/>
      <c r="J148" s="79"/>
      <c r="K148" s="79"/>
      <c r="L148" s="79"/>
      <c r="M148" s="79"/>
      <c r="N148" s="80"/>
      <c r="O148" s="80"/>
      <c r="P148" s="80"/>
    </row>
    <row r="149" spans="1:16" ht="12.75" customHeight="1">
      <c r="B149" s="81"/>
      <c r="C149" s="74"/>
      <c r="D149" s="75"/>
      <c r="E149" s="76"/>
      <c r="F149" s="77"/>
      <c r="G149" s="77"/>
      <c r="H149" s="78"/>
      <c r="I149" s="79"/>
      <c r="J149" s="79"/>
      <c r="K149" s="79"/>
      <c r="L149" s="79"/>
      <c r="M149" s="79"/>
      <c r="N149" s="80"/>
      <c r="O149" s="80"/>
      <c r="P149" s="80"/>
    </row>
    <row r="150" spans="1:16" ht="20.100000000000001" customHeight="1">
      <c r="B150" s="81"/>
      <c r="C150" s="74"/>
      <c r="D150" s="75"/>
      <c r="E150" s="76"/>
      <c r="F150" s="77"/>
      <c r="G150" s="77"/>
      <c r="H150" s="78"/>
      <c r="I150" s="79"/>
      <c r="J150" s="79"/>
      <c r="K150" s="79"/>
      <c r="L150" s="79"/>
      <c r="M150" s="79"/>
      <c r="N150" s="80"/>
      <c r="O150" s="80"/>
      <c r="P150" s="80"/>
    </row>
    <row r="151" spans="1:16" ht="12" customHeight="1">
      <c r="B151" s="81"/>
      <c r="C151" s="74"/>
      <c r="D151" s="75"/>
      <c r="E151" s="76"/>
      <c r="F151" s="77"/>
      <c r="G151" s="77"/>
      <c r="H151" s="78"/>
      <c r="I151" s="79"/>
      <c r="J151" s="79"/>
      <c r="K151" s="79"/>
      <c r="L151" s="79"/>
      <c r="M151" s="79"/>
      <c r="N151" s="80"/>
      <c r="O151" s="80"/>
      <c r="P151" s="80"/>
    </row>
    <row r="152" spans="1:16">
      <c r="M152" s="112" t="s">
        <v>53</v>
      </c>
      <c r="N152" s="100">
        <f ca="1">IF(MOD([1]!ExtractElement(N1,3,"-"),30)=0,ROUNDDOWN(([1]!ExtractElement(N1,3,"-"))/30,0),ROUNDDOWN(([1]!ExtractElement(N1,3,"-"))/30,0)+1)</f>
        <v>2</v>
      </c>
    </row>
  </sheetData>
  <mergeCells count="136">
    <mergeCell ref="C1:D1"/>
    <mergeCell ref="F1:M1"/>
    <mergeCell ref="C2:D2"/>
    <mergeCell ref="F2:M2"/>
    <mergeCell ref="D3:M3"/>
    <mergeCell ref="B4:M4"/>
    <mergeCell ref="H6:H7"/>
    <mergeCell ref="I6:I7"/>
    <mergeCell ref="J6:M6"/>
    <mergeCell ref="N6:P7"/>
    <mergeCell ref="N8:P8"/>
    <mergeCell ref="N9:P9"/>
    <mergeCell ref="B6:B7"/>
    <mergeCell ref="C6:C7"/>
    <mergeCell ref="D6:D7"/>
    <mergeCell ref="E6:E7"/>
    <mergeCell ref="F6:F7"/>
    <mergeCell ref="G6:G7"/>
    <mergeCell ref="N16:P16"/>
    <mergeCell ref="N17:P17"/>
    <mergeCell ref="N18:P18"/>
    <mergeCell ref="N19:P19"/>
    <mergeCell ref="N20:P20"/>
    <mergeCell ref="N21:P21"/>
    <mergeCell ref="N10:P10"/>
    <mergeCell ref="N11:P11"/>
    <mergeCell ref="N12:P12"/>
    <mergeCell ref="N13:P13"/>
    <mergeCell ref="N14:P14"/>
    <mergeCell ref="N15:P15"/>
    <mergeCell ref="N28:P28"/>
    <mergeCell ref="N29:P29"/>
    <mergeCell ref="N30:P30"/>
    <mergeCell ref="N31:P31"/>
    <mergeCell ref="N32:P32"/>
    <mergeCell ref="N33:P33"/>
    <mergeCell ref="N22:P22"/>
    <mergeCell ref="N23:P23"/>
    <mergeCell ref="N24:P24"/>
    <mergeCell ref="N25:P25"/>
    <mergeCell ref="N26:P26"/>
    <mergeCell ref="N27:P27"/>
    <mergeCell ref="N46:P46"/>
    <mergeCell ref="N47:P47"/>
    <mergeCell ref="N48:P48"/>
    <mergeCell ref="N49:P49"/>
    <mergeCell ref="N50:P50"/>
    <mergeCell ref="N51:P51"/>
    <mergeCell ref="N34:P34"/>
    <mergeCell ref="N35:P35"/>
    <mergeCell ref="N36:P36"/>
    <mergeCell ref="N37:P37"/>
    <mergeCell ref="N44:P44"/>
    <mergeCell ref="N45:P45"/>
    <mergeCell ref="N58:P58"/>
    <mergeCell ref="N59:P59"/>
    <mergeCell ref="N60:P60"/>
    <mergeCell ref="N61:P61"/>
    <mergeCell ref="N62:P62"/>
    <mergeCell ref="N63:P63"/>
    <mergeCell ref="N52:P52"/>
    <mergeCell ref="N53:P53"/>
    <mergeCell ref="N54:P54"/>
    <mergeCell ref="N55:P55"/>
    <mergeCell ref="N56:P56"/>
    <mergeCell ref="N57:P57"/>
    <mergeCell ref="N70:P70"/>
    <mergeCell ref="N71:P71"/>
    <mergeCell ref="N72:P72"/>
    <mergeCell ref="N73:P73"/>
    <mergeCell ref="N80:P80"/>
    <mergeCell ref="N81:P81"/>
    <mergeCell ref="N64:P64"/>
    <mergeCell ref="N65:P65"/>
    <mergeCell ref="N66:P66"/>
    <mergeCell ref="N67:P67"/>
    <mergeCell ref="N68:P68"/>
    <mergeCell ref="N69:P69"/>
    <mergeCell ref="N88:P88"/>
    <mergeCell ref="N89:P89"/>
    <mergeCell ref="N90:P90"/>
    <mergeCell ref="N91:P91"/>
    <mergeCell ref="N92:P92"/>
    <mergeCell ref="N93:P93"/>
    <mergeCell ref="N82:P82"/>
    <mergeCell ref="N83:P83"/>
    <mergeCell ref="N84:P84"/>
    <mergeCell ref="N85:P85"/>
    <mergeCell ref="N86:P86"/>
    <mergeCell ref="N87:P87"/>
    <mergeCell ref="N100:P100"/>
    <mergeCell ref="N101:P101"/>
    <mergeCell ref="N102:P102"/>
    <mergeCell ref="N103:P103"/>
    <mergeCell ref="N104:P104"/>
    <mergeCell ref="N105:P105"/>
    <mergeCell ref="N94:P94"/>
    <mergeCell ref="N95:P95"/>
    <mergeCell ref="N96:P96"/>
    <mergeCell ref="N97:P97"/>
    <mergeCell ref="N98:P98"/>
    <mergeCell ref="N99:P99"/>
    <mergeCell ref="N119:P119"/>
    <mergeCell ref="N120:P120"/>
    <mergeCell ref="N121:P121"/>
    <mergeCell ref="N122:P122"/>
    <mergeCell ref="N123:P123"/>
    <mergeCell ref="N124:P124"/>
    <mergeCell ref="N106:P106"/>
    <mergeCell ref="N107:P107"/>
    <mergeCell ref="N108:P108"/>
    <mergeCell ref="N109:P109"/>
    <mergeCell ref="N117:P117"/>
    <mergeCell ref="N118:P118"/>
    <mergeCell ref="N131:P131"/>
    <mergeCell ref="N132:P132"/>
    <mergeCell ref="N133:P133"/>
    <mergeCell ref="N134:P134"/>
    <mergeCell ref="N135:P135"/>
    <mergeCell ref="N136:P136"/>
    <mergeCell ref="N125:P125"/>
    <mergeCell ref="N126:P126"/>
    <mergeCell ref="N127:P127"/>
    <mergeCell ref="N128:P128"/>
    <mergeCell ref="N129:P129"/>
    <mergeCell ref="N130:P130"/>
    <mergeCell ref="N143:P143"/>
    <mergeCell ref="N144:P144"/>
    <mergeCell ref="N145:P145"/>
    <mergeCell ref="N146:P146"/>
    <mergeCell ref="N137:P137"/>
    <mergeCell ref="N138:P138"/>
    <mergeCell ref="N139:P139"/>
    <mergeCell ref="N140:P140"/>
    <mergeCell ref="N141:P141"/>
    <mergeCell ref="N142:P142"/>
  </mergeCells>
  <conditionalFormatting sqref="A8:A115">
    <cfRule type="cellIs" dxfId="28" priority="6" stopIfTrue="1" operator="equal">
      <formula>0</formula>
    </cfRule>
  </conditionalFormatting>
  <conditionalFormatting sqref="A117:A151">
    <cfRule type="cellIs" dxfId="27" priority="5" stopIfTrue="1" operator="equal">
      <formula>0</formula>
    </cfRule>
  </conditionalFormatting>
  <conditionalFormatting sqref="G6:G37">
    <cfRule type="cellIs" dxfId="26" priority="11" stopIfTrue="1" operator="equal">
      <formula>0</formula>
    </cfRule>
  </conditionalFormatting>
  <conditionalFormatting sqref="G44:G73">
    <cfRule type="cellIs" dxfId="25" priority="8" stopIfTrue="1" operator="equal">
      <formula>0</formula>
    </cfRule>
  </conditionalFormatting>
  <conditionalFormatting sqref="G80:G109">
    <cfRule type="cellIs" dxfId="24" priority="4" stopIfTrue="1" operator="equal">
      <formula>0</formula>
    </cfRule>
  </conditionalFormatting>
  <conditionalFormatting sqref="G117:G146">
    <cfRule type="cellIs" dxfId="23" priority="2" stopIfTrue="1" operator="equal">
      <formula>0</formula>
    </cfRule>
  </conditionalFormatting>
  <conditionalFormatting sqref="M43:N43 P43 M79:O79">
    <cfRule type="cellIs" dxfId="22" priority="22" stopIfTrue="1" operator="equal">
      <formula>0</formula>
    </cfRule>
  </conditionalFormatting>
  <conditionalFormatting sqref="M116:N116">
    <cfRule type="cellIs" dxfId="21" priority="21" stopIfTrue="1" operator="equal">
      <formula>0</formula>
    </cfRule>
  </conditionalFormatting>
  <conditionalFormatting sqref="M152:N152">
    <cfRule type="cellIs" dxfId="20" priority="18" stopIfTrue="1" operator="equal">
      <formula>0</formula>
    </cfRule>
  </conditionalFormatting>
  <conditionalFormatting sqref="N8:P42">
    <cfRule type="cellIs" dxfId="19" priority="9" stopIfTrue="1" operator="equal">
      <formula>0</formula>
    </cfRule>
  </conditionalFormatting>
  <conditionalFormatting sqref="N44:P78">
    <cfRule type="cellIs" dxfId="18" priority="7" stopIfTrue="1" operator="equal">
      <formula>0</formula>
    </cfRule>
  </conditionalFormatting>
  <conditionalFormatting sqref="N80:P115">
    <cfRule type="cellIs" dxfId="17" priority="3" stopIfTrue="1" operator="equal">
      <formula>0</formula>
    </cfRule>
  </conditionalFormatting>
  <conditionalFormatting sqref="N117:P151">
    <cfRule type="cellIs" dxfId="16" priority="1" stopIfTrue="1" operator="equal">
      <formula>0</formula>
    </cfRule>
  </conditionalFormatting>
  <pageMargins left="0.24" right="0.2" top="0.2" bottom="0.16" header="0.16" footer="0.16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87BD50-C0D1-4139-AEFC-6609B95402B2}">
  <dimension ref="A3:O181"/>
  <sheetViews>
    <sheetView tabSelected="1" workbookViewId="0"/>
  </sheetViews>
  <sheetFormatPr defaultRowHeight="15"/>
  <cols>
    <col min="1" max="1" width="3" bestFit="1" customWidth="1"/>
    <col min="2" max="2" width="7" customWidth="1"/>
    <col min="3" max="3" width="14.7109375" bestFit="1" customWidth="1"/>
    <col min="4" max="4" width="20.42578125" bestFit="1" customWidth="1"/>
    <col min="5" max="5" width="18.14062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26.7109375" bestFit="1" customWidth="1"/>
    <col min="13" max="13" width="1.7109375" bestFit="1" customWidth="1"/>
    <col min="14" max="14" width="2.140625" bestFit="1" customWidth="1"/>
  </cols>
  <sheetData>
    <row r="3" spans="1:14" s="47" customFormat="1">
      <c r="C3" s="186" t="s">
        <v>57</v>
      </c>
      <c r="D3" s="186"/>
      <c r="E3" s="48"/>
      <c r="F3" s="183" t="s">
        <v>178</v>
      </c>
      <c r="G3" s="183"/>
      <c r="H3" s="183"/>
      <c r="I3" s="183"/>
      <c r="J3" s="183"/>
      <c r="K3" s="183"/>
      <c r="L3" s="49" t="s">
        <v>327</v>
      </c>
    </row>
    <row r="4" spans="1:14" s="47" customFormat="1">
      <c r="C4" s="186" t="s">
        <v>176</v>
      </c>
      <c r="D4" s="186"/>
      <c r="E4" s="50" t="s">
        <v>162</v>
      </c>
      <c r="F4" s="187" t="s">
        <v>330</v>
      </c>
      <c r="G4" s="187"/>
      <c r="H4" s="187"/>
      <c r="I4" s="187"/>
      <c r="J4" s="187"/>
      <c r="K4" s="187"/>
      <c r="L4" s="51" t="s">
        <v>60</v>
      </c>
      <c r="M4" s="52" t="s">
        <v>61</v>
      </c>
      <c r="N4" s="52">
        <v>2</v>
      </c>
    </row>
    <row r="5" spans="1:14" s="53" customFormat="1" ht="18.75" customHeight="1">
      <c r="C5" s="54" t="s">
        <v>263</v>
      </c>
      <c r="D5" s="184" t="s">
        <v>331</v>
      </c>
      <c r="E5" s="184"/>
      <c r="F5" s="184"/>
      <c r="G5" s="184"/>
      <c r="H5" s="184"/>
      <c r="I5" s="184"/>
      <c r="J5" s="184"/>
      <c r="K5" s="184"/>
      <c r="L5" s="51" t="s">
        <v>62</v>
      </c>
      <c r="M5" s="51" t="s">
        <v>61</v>
      </c>
      <c r="N5" s="51">
        <v>2</v>
      </c>
    </row>
    <row r="6" spans="1:14" s="53" customFormat="1" ht="18.75" customHeight="1">
      <c r="B6" s="185" t="s">
        <v>332</v>
      </c>
      <c r="C6" s="185"/>
      <c r="D6" s="185"/>
      <c r="E6" s="185"/>
      <c r="F6" s="185"/>
      <c r="G6" s="185"/>
      <c r="H6" s="185"/>
      <c r="I6" s="185"/>
      <c r="J6" s="185"/>
      <c r="K6" s="185"/>
      <c r="L6" s="51" t="s">
        <v>63</v>
      </c>
      <c r="M6" s="51" t="s">
        <v>61</v>
      </c>
      <c r="N6" s="51">
        <v>1</v>
      </c>
    </row>
    <row r="7" spans="1:14" ht="9" customHeight="1"/>
    <row r="8" spans="1:14" ht="15" customHeight="1">
      <c r="B8" s="173" t="s">
        <v>4</v>
      </c>
      <c r="C8" s="172" t="s">
        <v>64</v>
      </c>
      <c r="D8" s="181" t="s">
        <v>9</v>
      </c>
      <c r="E8" s="182" t="s">
        <v>10</v>
      </c>
      <c r="F8" s="172" t="s">
        <v>75</v>
      </c>
      <c r="G8" s="172" t="s">
        <v>76</v>
      </c>
      <c r="H8" s="172" t="s">
        <v>66</v>
      </c>
      <c r="I8" s="172" t="s">
        <v>67</v>
      </c>
      <c r="J8" s="174" t="s">
        <v>56</v>
      </c>
      <c r="K8" s="174"/>
      <c r="L8" s="175" t="s">
        <v>68</v>
      </c>
      <c r="M8" s="176"/>
      <c r="N8" s="177"/>
    </row>
    <row r="9" spans="1:14" ht="27" customHeight="1">
      <c r="B9" s="173"/>
      <c r="C9" s="173"/>
      <c r="D9" s="181"/>
      <c r="E9" s="182"/>
      <c r="F9" s="173"/>
      <c r="G9" s="173"/>
      <c r="H9" s="173"/>
      <c r="I9" s="173"/>
      <c r="J9" s="55" t="s">
        <v>69</v>
      </c>
      <c r="K9" s="55" t="s">
        <v>70</v>
      </c>
      <c r="L9" s="178"/>
      <c r="M9" s="179"/>
      <c r="N9" s="180"/>
    </row>
    <row r="10" spans="1:14" ht="20.100000000000001" customHeight="1">
      <c r="A10">
        <v>1</v>
      </c>
      <c r="B10" s="56">
        <v>1</v>
      </c>
      <c r="C10" s="92" t="s">
        <v>182</v>
      </c>
      <c r="D10" s="58" t="s">
        <v>264</v>
      </c>
      <c r="E10" s="59" t="s">
        <v>92</v>
      </c>
      <c r="F10" s="95" t="s">
        <v>265</v>
      </c>
      <c r="G10" s="95" t="s">
        <v>169</v>
      </c>
      <c r="H10" s="60"/>
      <c r="I10" s="61"/>
      <c r="J10" s="61"/>
      <c r="K10" s="61"/>
      <c r="L10" s="169" t="s">
        <v>83</v>
      </c>
      <c r="M10" s="170"/>
      <c r="N10" s="171"/>
    </row>
    <row r="11" spans="1:14" ht="20.100000000000001" customHeight="1">
      <c r="A11">
        <v>2</v>
      </c>
      <c r="B11" s="56">
        <v>2</v>
      </c>
      <c r="C11" s="92" t="s">
        <v>256</v>
      </c>
      <c r="D11" s="58" t="s">
        <v>266</v>
      </c>
      <c r="E11" s="59" t="s">
        <v>174</v>
      </c>
      <c r="F11" s="95" t="s">
        <v>265</v>
      </c>
      <c r="G11" s="95" t="s">
        <v>173</v>
      </c>
      <c r="H11" s="60"/>
      <c r="I11" s="61"/>
      <c r="J11" s="61"/>
      <c r="K11" s="61"/>
      <c r="L11" s="166" t="s">
        <v>83</v>
      </c>
      <c r="M11" s="167"/>
      <c r="N11" s="168"/>
    </row>
    <row r="12" spans="1:14" ht="20.100000000000001" customHeight="1">
      <c r="A12">
        <v>3</v>
      </c>
      <c r="B12" s="56">
        <v>3</v>
      </c>
      <c r="C12" s="92" t="s">
        <v>186</v>
      </c>
      <c r="D12" s="58" t="s">
        <v>150</v>
      </c>
      <c r="E12" s="59" t="s">
        <v>108</v>
      </c>
      <c r="F12" s="95" t="s">
        <v>265</v>
      </c>
      <c r="G12" s="95" t="s">
        <v>171</v>
      </c>
      <c r="H12" s="60"/>
      <c r="I12" s="61"/>
      <c r="J12" s="61"/>
      <c r="K12" s="61"/>
      <c r="L12" s="166" t="s">
        <v>83</v>
      </c>
      <c r="M12" s="167"/>
      <c r="N12" s="168"/>
    </row>
    <row r="13" spans="1:14" ht="20.100000000000001" customHeight="1">
      <c r="A13">
        <v>4</v>
      </c>
      <c r="B13" s="56">
        <v>4</v>
      </c>
      <c r="C13" s="92" t="s">
        <v>219</v>
      </c>
      <c r="D13" s="58" t="s">
        <v>267</v>
      </c>
      <c r="E13" s="59" t="s">
        <v>87</v>
      </c>
      <c r="F13" s="95" t="s">
        <v>265</v>
      </c>
      <c r="G13" s="95" t="s">
        <v>172</v>
      </c>
      <c r="H13" s="60"/>
      <c r="I13" s="61"/>
      <c r="J13" s="61"/>
      <c r="K13" s="61"/>
      <c r="L13" s="166" t="s">
        <v>83</v>
      </c>
      <c r="M13" s="167"/>
      <c r="N13" s="168"/>
    </row>
    <row r="14" spans="1:14" ht="20.100000000000001" customHeight="1">
      <c r="A14">
        <v>5</v>
      </c>
      <c r="B14" s="56">
        <v>5</v>
      </c>
      <c r="C14" s="92" t="s">
        <v>187</v>
      </c>
      <c r="D14" s="58" t="s">
        <v>268</v>
      </c>
      <c r="E14" s="59" t="s">
        <v>123</v>
      </c>
      <c r="F14" s="95" t="s">
        <v>265</v>
      </c>
      <c r="G14" s="95" t="s">
        <v>171</v>
      </c>
      <c r="H14" s="60"/>
      <c r="I14" s="61"/>
      <c r="J14" s="61"/>
      <c r="K14" s="61"/>
      <c r="L14" s="166" t="s">
        <v>83</v>
      </c>
      <c r="M14" s="167"/>
      <c r="N14" s="168"/>
    </row>
    <row r="15" spans="1:14" ht="20.100000000000001" customHeight="1">
      <c r="A15">
        <v>6</v>
      </c>
      <c r="B15" s="56">
        <v>6</v>
      </c>
      <c r="C15" s="92" t="s">
        <v>181</v>
      </c>
      <c r="D15" s="58" t="s">
        <v>151</v>
      </c>
      <c r="E15" s="59" t="s">
        <v>112</v>
      </c>
      <c r="F15" s="95" t="s">
        <v>265</v>
      </c>
      <c r="G15" s="95" t="s">
        <v>167</v>
      </c>
      <c r="H15" s="60"/>
      <c r="I15" s="61"/>
      <c r="J15" s="61"/>
      <c r="K15" s="61"/>
      <c r="L15" s="166" t="s">
        <v>83</v>
      </c>
      <c r="M15" s="167"/>
      <c r="N15" s="168"/>
    </row>
    <row r="16" spans="1:14" ht="20.100000000000001" customHeight="1">
      <c r="A16">
        <v>7</v>
      </c>
      <c r="B16" s="56">
        <v>7</v>
      </c>
      <c r="C16" s="92" t="s">
        <v>246</v>
      </c>
      <c r="D16" s="58" t="s">
        <v>269</v>
      </c>
      <c r="E16" s="59" t="s">
        <v>77</v>
      </c>
      <c r="F16" s="95" t="s">
        <v>265</v>
      </c>
      <c r="G16" s="95" t="s">
        <v>171</v>
      </c>
      <c r="H16" s="60"/>
      <c r="I16" s="61"/>
      <c r="J16" s="61"/>
      <c r="K16" s="61"/>
      <c r="L16" s="166" t="s">
        <v>83</v>
      </c>
      <c r="M16" s="167"/>
      <c r="N16" s="168"/>
    </row>
    <row r="17" spans="1:14" ht="20.100000000000001" customHeight="1">
      <c r="A17">
        <v>8</v>
      </c>
      <c r="B17" s="56">
        <v>8</v>
      </c>
      <c r="C17" s="92" t="s">
        <v>190</v>
      </c>
      <c r="D17" s="58" t="s">
        <v>270</v>
      </c>
      <c r="E17" s="59" t="s">
        <v>113</v>
      </c>
      <c r="F17" s="95" t="s">
        <v>265</v>
      </c>
      <c r="G17" s="95" t="s">
        <v>171</v>
      </c>
      <c r="H17" s="60"/>
      <c r="I17" s="61"/>
      <c r="J17" s="61"/>
      <c r="K17" s="61"/>
      <c r="L17" s="166" t="s">
        <v>83</v>
      </c>
      <c r="M17" s="167"/>
      <c r="N17" s="168"/>
    </row>
    <row r="18" spans="1:14" ht="20.100000000000001" customHeight="1">
      <c r="A18">
        <v>9</v>
      </c>
      <c r="B18" s="56">
        <v>9</v>
      </c>
      <c r="C18" s="92" t="s">
        <v>222</v>
      </c>
      <c r="D18" s="58" t="s">
        <v>250</v>
      </c>
      <c r="E18" s="59" t="s">
        <v>109</v>
      </c>
      <c r="F18" s="95" t="s">
        <v>265</v>
      </c>
      <c r="G18" s="95" t="s">
        <v>172</v>
      </c>
      <c r="H18" s="60"/>
      <c r="I18" s="61"/>
      <c r="J18" s="61"/>
      <c r="K18" s="61"/>
      <c r="L18" s="166" t="s">
        <v>83</v>
      </c>
      <c r="M18" s="167"/>
      <c r="N18" s="168"/>
    </row>
    <row r="19" spans="1:14" ht="20.100000000000001" customHeight="1">
      <c r="A19">
        <v>10</v>
      </c>
      <c r="B19" s="56">
        <v>10</v>
      </c>
      <c r="C19" s="92" t="s">
        <v>223</v>
      </c>
      <c r="D19" s="58" t="s">
        <v>166</v>
      </c>
      <c r="E19" s="59" t="s">
        <v>128</v>
      </c>
      <c r="F19" s="95" t="s">
        <v>265</v>
      </c>
      <c r="G19" s="95" t="s">
        <v>172</v>
      </c>
      <c r="H19" s="60"/>
      <c r="I19" s="61"/>
      <c r="J19" s="61"/>
      <c r="K19" s="61"/>
      <c r="L19" s="166" t="s">
        <v>83</v>
      </c>
      <c r="M19" s="167"/>
      <c r="N19" s="168"/>
    </row>
    <row r="20" spans="1:14" ht="20.100000000000001" customHeight="1">
      <c r="A20">
        <v>11</v>
      </c>
      <c r="B20" s="56">
        <v>11</v>
      </c>
      <c r="C20" s="92" t="s">
        <v>224</v>
      </c>
      <c r="D20" s="58" t="s">
        <v>130</v>
      </c>
      <c r="E20" s="59" t="s">
        <v>90</v>
      </c>
      <c r="F20" s="95" t="s">
        <v>265</v>
      </c>
      <c r="G20" s="95" t="s">
        <v>172</v>
      </c>
      <c r="H20" s="60"/>
      <c r="I20" s="61"/>
      <c r="J20" s="61"/>
      <c r="K20" s="61"/>
      <c r="L20" s="166" t="s">
        <v>83</v>
      </c>
      <c r="M20" s="167"/>
      <c r="N20" s="168"/>
    </row>
    <row r="21" spans="1:14" ht="20.100000000000001" customHeight="1">
      <c r="A21">
        <v>12</v>
      </c>
      <c r="B21" s="56">
        <v>12</v>
      </c>
      <c r="C21" s="92" t="s">
        <v>243</v>
      </c>
      <c r="D21" s="58" t="s">
        <v>271</v>
      </c>
      <c r="E21" s="59" t="s">
        <v>93</v>
      </c>
      <c r="F21" s="95" t="s">
        <v>265</v>
      </c>
      <c r="G21" s="95" t="s">
        <v>171</v>
      </c>
      <c r="H21" s="60"/>
      <c r="I21" s="61"/>
      <c r="J21" s="61"/>
      <c r="K21" s="61"/>
      <c r="L21" s="166" t="s">
        <v>83</v>
      </c>
      <c r="M21" s="167"/>
      <c r="N21" s="168"/>
    </row>
    <row r="22" spans="1:14" ht="20.100000000000001" customHeight="1">
      <c r="A22">
        <v>13</v>
      </c>
      <c r="B22" s="56">
        <v>13</v>
      </c>
      <c r="C22" s="92" t="s">
        <v>192</v>
      </c>
      <c r="D22" s="58" t="s">
        <v>272</v>
      </c>
      <c r="E22" s="59" t="s">
        <v>100</v>
      </c>
      <c r="F22" s="95" t="s">
        <v>265</v>
      </c>
      <c r="G22" s="95" t="s">
        <v>171</v>
      </c>
      <c r="H22" s="60"/>
      <c r="I22" s="61"/>
      <c r="J22" s="61"/>
      <c r="K22" s="61"/>
      <c r="L22" s="166" t="s">
        <v>83</v>
      </c>
      <c r="M22" s="167"/>
      <c r="N22" s="168"/>
    </row>
    <row r="23" spans="1:14" ht="20.100000000000001" customHeight="1">
      <c r="A23">
        <v>14</v>
      </c>
      <c r="B23" s="56">
        <v>14</v>
      </c>
      <c r="C23" s="92" t="s">
        <v>193</v>
      </c>
      <c r="D23" s="58" t="s">
        <v>273</v>
      </c>
      <c r="E23" s="59" t="s">
        <v>105</v>
      </c>
      <c r="F23" s="95" t="s">
        <v>265</v>
      </c>
      <c r="G23" s="95" t="s">
        <v>171</v>
      </c>
      <c r="H23" s="60"/>
      <c r="I23" s="61"/>
      <c r="J23" s="61"/>
      <c r="K23" s="61"/>
      <c r="L23" s="166" t="s">
        <v>83</v>
      </c>
      <c r="M23" s="167"/>
      <c r="N23" s="168"/>
    </row>
    <row r="24" spans="1:14" ht="20.100000000000001" customHeight="1">
      <c r="A24">
        <v>15</v>
      </c>
      <c r="B24" s="56">
        <v>15</v>
      </c>
      <c r="C24" s="92" t="s">
        <v>195</v>
      </c>
      <c r="D24" s="58" t="s">
        <v>147</v>
      </c>
      <c r="E24" s="59" t="s">
        <v>105</v>
      </c>
      <c r="F24" s="95" t="s">
        <v>265</v>
      </c>
      <c r="G24" s="95" t="s">
        <v>171</v>
      </c>
      <c r="H24" s="60"/>
      <c r="I24" s="61"/>
      <c r="J24" s="61"/>
      <c r="K24" s="61"/>
      <c r="L24" s="166" t="s">
        <v>83</v>
      </c>
      <c r="M24" s="167"/>
      <c r="N24" s="168"/>
    </row>
    <row r="25" spans="1:14" ht="20.100000000000001" customHeight="1">
      <c r="A25">
        <v>16</v>
      </c>
      <c r="B25" s="56">
        <v>16</v>
      </c>
      <c r="C25" s="92" t="s">
        <v>196</v>
      </c>
      <c r="D25" s="58" t="s">
        <v>274</v>
      </c>
      <c r="E25" s="59" t="s">
        <v>111</v>
      </c>
      <c r="F25" s="95" t="s">
        <v>265</v>
      </c>
      <c r="G25" s="95" t="s">
        <v>171</v>
      </c>
      <c r="H25" s="60"/>
      <c r="I25" s="61"/>
      <c r="J25" s="61"/>
      <c r="K25" s="61"/>
      <c r="L25" s="166" t="s">
        <v>83</v>
      </c>
      <c r="M25" s="167"/>
      <c r="N25" s="168"/>
    </row>
    <row r="26" spans="1:14" ht="20.100000000000001" customHeight="1">
      <c r="A26">
        <v>17</v>
      </c>
      <c r="B26" s="56">
        <v>17</v>
      </c>
      <c r="C26" s="92" t="s">
        <v>244</v>
      </c>
      <c r="D26" s="58" t="s">
        <v>275</v>
      </c>
      <c r="E26" s="59" t="s">
        <v>97</v>
      </c>
      <c r="F26" s="95" t="s">
        <v>265</v>
      </c>
      <c r="G26" s="95" t="s">
        <v>171</v>
      </c>
      <c r="H26" s="60"/>
      <c r="I26" s="61"/>
      <c r="J26" s="61"/>
      <c r="K26" s="61"/>
      <c r="L26" s="166" t="s">
        <v>83</v>
      </c>
      <c r="M26" s="167"/>
      <c r="N26" s="168"/>
    </row>
    <row r="27" spans="1:14" ht="20.100000000000001" customHeight="1">
      <c r="A27">
        <v>0</v>
      </c>
      <c r="B27" s="56">
        <v>18</v>
      </c>
      <c r="C27" s="92" t="s">
        <v>83</v>
      </c>
      <c r="D27" s="58" t="s">
        <v>83</v>
      </c>
      <c r="E27" s="59" t="s">
        <v>83</v>
      </c>
      <c r="F27" s="95" t="s">
        <v>83</v>
      </c>
      <c r="G27" s="95" t="s">
        <v>83</v>
      </c>
      <c r="H27" s="60"/>
      <c r="I27" s="61"/>
      <c r="J27" s="61"/>
      <c r="K27" s="61"/>
      <c r="L27" s="166" t="s">
        <v>83</v>
      </c>
      <c r="M27" s="167"/>
      <c r="N27" s="168"/>
    </row>
    <row r="28" spans="1:14" ht="20.100000000000001" customHeight="1">
      <c r="A28">
        <v>0</v>
      </c>
      <c r="B28" s="56">
        <v>19</v>
      </c>
      <c r="C28" s="92" t="s">
        <v>83</v>
      </c>
      <c r="D28" s="58" t="s">
        <v>83</v>
      </c>
      <c r="E28" s="59" t="s">
        <v>83</v>
      </c>
      <c r="F28" s="95" t="s">
        <v>83</v>
      </c>
      <c r="G28" s="95" t="s">
        <v>83</v>
      </c>
      <c r="H28" s="60"/>
      <c r="I28" s="61"/>
      <c r="J28" s="61"/>
      <c r="K28" s="61"/>
      <c r="L28" s="166" t="s">
        <v>83</v>
      </c>
      <c r="M28" s="167"/>
      <c r="N28" s="168"/>
    </row>
    <row r="29" spans="1:14" ht="20.100000000000001" customHeight="1">
      <c r="A29">
        <v>0</v>
      </c>
      <c r="B29" s="56">
        <v>20</v>
      </c>
      <c r="C29" s="92" t="s">
        <v>83</v>
      </c>
      <c r="D29" s="58" t="s">
        <v>83</v>
      </c>
      <c r="E29" s="59" t="s">
        <v>83</v>
      </c>
      <c r="F29" s="95" t="s">
        <v>83</v>
      </c>
      <c r="G29" s="95" t="s">
        <v>83</v>
      </c>
      <c r="H29" s="60"/>
      <c r="I29" s="61"/>
      <c r="J29" s="61"/>
      <c r="K29" s="61"/>
      <c r="L29" s="166" t="s">
        <v>83</v>
      </c>
      <c r="M29" s="167"/>
      <c r="N29" s="168"/>
    </row>
    <row r="30" spans="1:14" ht="20.100000000000001" customHeight="1">
      <c r="A30">
        <v>0</v>
      </c>
      <c r="B30" s="56">
        <v>21</v>
      </c>
      <c r="C30" s="92" t="s">
        <v>83</v>
      </c>
      <c r="D30" s="58" t="s">
        <v>83</v>
      </c>
      <c r="E30" s="59" t="s">
        <v>83</v>
      </c>
      <c r="F30" s="95" t="s">
        <v>83</v>
      </c>
      <c r="G30" s="95" t="s">
        <v>83</v>
      </c>
      <c r="H30" s="60"/>
      <c r="I30" s="61"/>
      <c r="J30" s="61"/>
      <c r="K30" s="61"/>
      <c r="L30" s="166" t="s">
        <v>83</v>
      </c>
      <c r="M30" s="167"/>
      <c r="N30" s="168"/>
    </row>
    <row r="31" spans="1:14" ht="20.100000000000001" customHeight="1">
      <c r="A31">
        <v>0</v>
      </c>
      <c r="B31" s="56">
        <v>22</v>
      </c>
      <c r="C31" s="92" t="s">
        <v>83</v>
      </c>
      <c r="D31" s="58" t="s">
        <v>83</v>
      </c>
      <c r="E31" s="59" t="s">
        <v>83</v>
      </c>
      <c r="F31" s="95" t="s">
        <v>83</v>
      </c>
      <c r="G31" s="95" t="s">
        <v>83</v>
      </c>
      <c r="H31" s="60"/>
      <c r="I31" s="61"/>
      <c r="J31" s="61"/>
      <c r="K31" s="61"/>
      <c r="L31" s="166" t="s">
        <v>83</v>
      </c>
      <c r="M31" s="167"/>
      <c r="N31" s="168"/>
    </row>
    <row r="32" spans="1:14" ht="20.100000000000001" customHeight="1">
      <c r="A32">
        <v>0</v>
      </c>
      <c r="B32" s="56">
        <v>23</v>
      </c>
      <c r="C32" s="92" t="s">
        <v>83</v>
      </c>
      <c r="D32" s="58" t="s">
        <v>83</v>
      </c>
      <c r="E32" s="59" t="s">
        <v>83</v>
      </c>
      <c r="F32" s="95" t="s">
        <v>83</v>
      </c>
      <c r="G32" s="95" t="s">
        <v>83</v>
      </c>
      <c r="H32" s="60"/>
      <c r="I32" s="61"/>
      <c r="J32" s="61"/>
      <c r="K32" s="61"/>
      <c r="L32" s="166" t="s">
        <v>83</v>
      </c>
      <c r="M32" s="167"/>
      <c r="N32" s="168"/>
    </row>
    <row r="33" spans="1:15" ht="20.100000000000001" customHeight="1">
      <c r="A33">
        <v>0</v>
      </c>
      <c r="B33" s="56">
        <v>24</v>
      </c>
      <c r="C33" s="92" t="s">
        <v>83</v>
      </c>
      <c r="D33" s="58" t="s">
        <v>83</v>
      </c>
      <c r="E33" s="59" t="s">
        <v>83</v>
      </c>
      <c r="F33" s="95" t="s">
        <v>83</v>
      </c>
      <c r="G33" s="95" t="s">
        <v>83</v>
      </c>
      <c r="H33" s="60"/>
      <c r="I33" s="61"/>
      <c r="J33" s="61"/>
      <c r="K33" s="61"/>
      <c r="L33" s="166" t="s">
        <v>83</v>
      </c>
      <c r="M33" s="167"/>
      <c r="N33" s="168"/>
    </row>
    <row r="34" spans="1:15" ht="20.100000000000001" customHeight="1">
      <c r="A34">
        <v>0</v>
      </c>
      <c r="B34" s="56">
        <v>25</v>
      </c>
      <c r="C34" s="92" t="s">
        <v>83</v>
      </c>
      <c r="D34" s="58" t="s">
        <v>83</v>
      </c>
      <c r="E34" s="59" t="s">
        <v>83</v>
      </c>
      <c r="F34" s="95" t="s">
        <v>83</v>
      </c>
      <c r="G34" s="95" t="s">
        <v>83</v>
      </c>
      <c r="H34" s="60"/>
      <c r="I34" s="61"/>
      <c r="J34" s="61"/>
      <c r="K34" s="61"/>
      <c r="L34" s="166" t="s">
        <v>83</v>
      </c>
      <c r="M34" s="167"/>
      <c r="N34" s="168"/>
    </row>
    <row r="35" spans="1:15" ht="20.100000000000001" customHeight="1">
      <c r="A35">
        <v>0</v>
      </c>
      <c r="B35" s="56">
        <v>26</v>
      </c>
      <c r="C35" s="92" t="s">
        <v>83</v>
      </c>
      <c r="D35" s="58" t="s">
        <v>83</v>
      </c>
      <c r="E35" s="59" t="s">
        <v>83</v>
      </c>
      <c r="F35" s="95" t="s">
        <v>83</v>
      </c>
      <c r="G35" s="95" t="s">
        <v>83</v>
      </c>
      <c r="H35" s="60"/>
      <c r="I35" s="61"/>
      <c r="J35" s="61"/>
      <c r="K35" s="61"/>
      <c r="L35" s="166" t="s">
        <v>83</v>
      </c>
      <c r="M35" s="167"/>
      <c r="N35" s="168"/>
    </row>
    <row r="36" spans="1:15" ht="20.100000000000001" customHeight="1">
      <c r="A36">
        <v>0</v>
      </c>
      <c r="B36" s="56">
        <v>27</v>
      </c>
      <c r="C36" s="92" t="s">
        <v>83</v>
      </c>
      <c r="D36" s="58" t="s">
        <v>83</v>
      </c>
      <c r="E36" s="59" t="s">
        <v>83</v>
      </c>
      <c r="F36" s="95" t="s">
        <v>83</v>
      </c>
      <c r="G36" s="95" t="s">
        <v>83</v>
      </c>
      <c r="H36" s="60"/>
      <c r="I36" s="61"/>
      <c r="J36" s="61"/>
      <c r="K36" s="61"/>
      <c r="L36" s="166" t="s">
        <v>83</v>
      </c>
      <c r="M36" s="167"/>
      <c r="N36" s="168"/>
    </row>
    <row r="37" spans="1:15" ht="20.100000000000001" customHeight="1">
      <c r="A37">
        <v>0</v>
      </c>
      <c r="B37" s="56">
        <v>28</v>
      </c>
      <c r="C37" s="92" t="s">
        <v>83</v>
      </c>
      <c r="D37" s="58" t="s">
        <v>83</v>
      </c>
      <c r="E37" s="59" t="s">
        <v>83</v>
      </c>
      <c r="F37" s="95" t="s">
        <v>83</v>
      </c>
      <c r="G37" s="95" t="s">
        <v>83</v>
      </c>
      <c r="H37" s="60"/>
      <c r="I37" s="61"/>
      <c r="J37" s="61"/>
      <c r="K37" s="61"/>
      <c r="L37" s="166" t="s">
        <v>83</v>
      </c>
      <c r="M37" s="167"/>
      <c r="N37" s="168"/>
    </row>
    <row r="38" spans="1:15" ht="20.100000000000001" customHeight="1">
      <c r="A38">
        <v>0</v>
      </c>
      <c r="B38" s="56">
        <v>29</v>
      </c>
      <c r="C38" s="92" t="s">
        <v>83</v>
      </c>
      <c r="D38" s="58" t="s">
        <v>83</v>
      </c>
      <c r="E38" s="59" t="s">
        <v>83</v>
      </c>
      <c r="F38" s="95" t="s">
        <v>83</v>
      </c>
      <c r="G38" s="95" t="s">
        <v>83</v>
      </c>
      <c r="H38" s="60"/>
      <c r="I38" s="61"/>
      <c r="J38" s="61"/>
      <c r="K38" s="61"/>
      <c r="L38" s="166" t="s">
        <v>83</v>
      </c>
      <c r="M38" s="167"/>
      <c r="N38" s="168"/>
    </row>
    <row r="39" spans="1:15" ht="20.100000000000001" customHeight="1">
      <c r="A39">
        <v>0</v>
      </c>
      <c r="B39" s="63">
        <v>30</v>
      </c>
      <c r="C39" s="92" t="s">
        <v>83</v>
      </c>
      <c r="D39" s="58" t="s">
        <v>83</v>
      </c>
      <c r="E39" s="59" t="s">
        <v>83</v>
      </c>
      <c r="F39" s="95" t="s">
        <v>83</v>
      </c>
      <c r="G39" s="95" t="s">
        <v>83</v>
      </c>
      <c r="H39" s="64"/>
      <c r="I39" s="65"/>
      <c r="J39" s="65"/>
      <c r="K39" s="65"/>
      <c r="L39" s="166" t="s">
        <v>83</v>
      </c>
      <c r="M39" s="167"/>
      <c r="N39" s="168"/>
    </row>
    <row r="40" spans="1:15" ht="23.25" customHeight="1">
      <c r="A40">
        <v>0</v>
      </c>
      <c r="B40" s="66" t="s">
        <v>71</v>
      </c>
      <c r="C40" s="93"/>
      <c r="D40" s="68"/>
      <c r="E40" s="69"/>
      <c r="F40" s="96"/>
      <c r="G40" s="96"/>
      <c r="H40" s="71"/>
      <c r="I40" s="72"/>
      <c r="J40" s="72"/>
      <c r="K40" s="72"/>
      <c r="L40" s="62"/>
      <c r="M40" s="62"/>
      <c r="N40" s="62"/>
    </row>
    <row r="41" spans="1:15" ht="20.100000000000001" customHeight="1">
      <c r="A41">
        <v>0</v>
      </c>
      <c r="B41" s="73" t="s">
        <v>86</v>
      </c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5" ht="18.7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5" ht="18" customHeight="1">
      <c r="A43">
        <v>0</v>
      </c>
      <c r="B43" s="81"/>
      <c r="C43" s="94"/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5" ht="8.25" customHeight="1">
      <c r="A44">
        <v>0</v>
      </c>
      <c r="B44" s="81"/>
      <c r="C44" s="94"/>
      <c r="D44" s="75"/>
      <c r="E44" s="76"/>
      <c r="F44" s="97"/>
      <c r="G44" s="97"/>
      <c r="H44" s="78"/>
      <c r="I44" s="79"/>
      <c r="J44" s="79"/>
      <c r="K44" s="79"/>
      <c r="L44" s="80"/>
      <c r="M44" s="80"/>
      <c r="N44" s="80"/>
    </row>
    <row r="45" spans="1:15" ht="20.100000000000001" customHeight="1">
      <c r="A45">
        <v>0</v>
      </c>
      <c r="C45" s="98" t="s">
        <v>85</v>
      </c>
      <c r="D45" s="75"/>
      <c r="E45" s="76"/>
      <c r="F45" s="97"/>
      <c r="G45" s="97"/>
      <c r="H45" s="78"/>
      <c r="I45" s="79"/>
      <c r="J45" s="79"/>
      <c r="K45" s="79"/>
      <c r="L45" s="80"/>
      <c r="M45" s="80"/>
      <c r="N45" s="80"/>
    </row>
    <row r="46" spans="1:15" ht="13.5" customHeight="1">
      <c r="A46">
        <v>0</v>
      </c>
      <c r="B46" s="82"/>
      <c r="C46" s="94"/>
      <c r="D46" s="75"/>
      <c r="E46" s="76"/>
      <c r="F46" s="97"/>
      <c r="G46" s="97"/>
      <c r="H46" s="99" t="s">
        <v>50</v>
      </c>
      <c r="I46" s="100">
        <v>4</v>
      </c>
      <c r="J46" s="79"/>
      <c r="K46" s="102" t="s">
        <v>50</v>
      </c>
      <c r="L46" s="103">
        <v>1</v>
      </c>
      <c r="N46" s="101"/>
      <c r="O46" s="91"/>
    </row>
    <row r="48" spans="1:15" s="47" customFormat="1">
      <c r="C48" s="186" t="s">
        <v>57</v>
      </c>
      <c r="D48" s="186"/>
      <c r="E48" s="48"/>
      <c r="F48" s="183" t="s">
        <v>178</v>
      </c>
      <c r="G48" s="183"/>
      <c r="H48" s="183"/>
      <c r="I48" s="183"/>
      <c r="J48" s="183"/>
      <c r="K48" s="183"/>
      <c r="L48" s="49" t="s">
        <v>328</v>
      </c>
    </row>
    <row r="49" spans="1:14" s="47" customFormat="1">
      <c r="C49" s="186" t="s">
        <v>176</v>
      </c>
      <c r="D49" s="186"/>
      <c r="E49" s="50" t="s">
        <v>163</v>
      </c>
      <c r="F49" s="187" t="s">
        <v>330</v>
      </c>
      <c r="G49" s="187"/>
      <c r="H49" s="187"/>
      <c r="I49" s="187"/>
      <c r="J49" s="187"/>
      <c r="K49" s="187"/>
      <c r="L49" s="51" t="s">
        <v>60</v>
      </c>
      <c r="M49" s="52" t="s">
        <v>61</v>
      </c>
      <c r="N49" s="52">
        <v>2</v>
      </c>
    </row>
    <row r="50" spans="1:14" s="53" customFormat="1" ht="18.75" customHeight="1">
      <c r="C50" s="54" t="s">
        <v>263</v>
      </c>
      <c r="D50" s="184" t="s">
        <v>331</v>
      </c>
      <c r="E50" s="184"/>
      <c r="F50" s="184"/>
      <c r="G50" s="184"/>
      <c r="H50" s="184"/>
      <c r="I50" s="184"/>
      <c r="J50" s="184"/>
      <c r="K50" s="184"/>
      <c r="L50" s="51" t="s">
        <v>62</v>
      </c>
      <c r="M50" s="51" t="s">
        <v>61</v>
      </c>
      <c r="N50" s="51">
        <v>2</v>
      </c>
    </row>
    <row r="51" spans="1:14" s="53" customFormat="1" ht="18.75" customHeight="1">
      <c r="B51" s="185" t="s">
        <v>334</v>
      </c>
      <c r="C51" s="185"/>
      <c r="D51" s="185"/>
      <c r="E51" s="185"/>
      <c r="F51" s="185"/>
      <c r="G51" s="185"/>
      <c r="H51" s="185"/>
      <c r="I51" s="185"/>
      <c r="J51" s="185"/>
      <c r="K51" s="185"/>
      <c r="L51" s="51" t="s">
        <v>63</v>
      </c>
      <c r="M51" s="51" t="s">
        <v>61</v>
      </c>
      <c r="N51" s="51">
        <v>1</v>
      </c>
    </row>
    <row r="52" spans="1:14" ht="9" customHeight="1"/>
    <row r="53" spans="1:14" ht="15" customHeight="1">
      <c r="B53" s="173" t="s">
        <v>4</v>
      </c>
      <c r="C53" s="172" t="s">
        <v>64</v>
      </c>
      <c r="D53" s="181" t="s">
        <v>9</v>
      </c>
      <c r="E53" s="182" t="s">
        <v>10</v>
      </c>
      <c r="F53" s="172" t="s">
        <v>75</v>
      </c>
      <c r="G53" s="172" t="s">
        <v>76</v>
      </c>
      <c r="H53" s="172" t="s">
        <v>66</v>
      </c>
      <c r="I53" s="172" t="s">
        <v>67</v>
      </c>
      <c r="J53" s="174" t="s">
        <v>56</v>
      </c>
      <c r="K53" s="174"/>
      <c r="L53" s="175" t="s">
        <v>68</v>
      </c>
      <c r="M53" s="176"/>
      <c r="N53" s="177"/>
    </row>
    <row r="54" spans="1:14" ht="27" customHeight="1">
      <c r="B54" s="173"/>
      <c r="C54" s="173"/>
      <c r="D54" s="181"/>
      <c r="E54" s="182"/>
      <c r="F54" s="173"/>
      <c r="G54" s="173"/>
      <c r="H54" s="173"/>
      <c r="I54" s="173"/>
      <c r="J54" s="55" t="s">
        <v>69</v>
      </c>
      <c r="K54" s="55" t="s">
        <v>70</v>
      </c>
      <c r="L54" s="178"/>
      <c r="M54" s="179"/>
      <c r="N54" s="180"/>
    </row>
    <row r="55" spans="1:14" ht="20.100000000000001" customHeight="1">
      <c r="A55">
        <v>18</v>
      </c>
      <c r="B55" s="56">
        <v>1</v>
      </c>
      <c r="C55" s="92" t="s">
        <v>197</v>
      </c>
      <c r="D55" s="58" t="s">
        <v>276</v>
      </c>
      <c r="E55" s="59" t="s">
        <v>98</v>
      </c>
      <c r="F55" s="95" t="s">
        <v>265</v>
      </c>
      <c r="G55" s="95" t="s">
        <v>171</v>
      </c>
      <c r="H55" s="60"/>
      <c r="I55" s="61"/>
      <c r="J55" s="61"/>
      <c r="K55" s="61"/>
      <c r="L55" s="169" t="s">
        <v>83</v>
      </c>
      <c r="M55" s="170"/>
      <c r="N55" s="171"/>
    </row>
    <row r="56" spans="1:14" ht="20.100000000000001" customHeight="1">
      <c r="A56">
        <v>19</v>
      </c>
      <c r="B56" s="56">
        <v>2</v>
      </c>
      <c r="C56" s="92" t="s">
        <v>179</v>
      </c>
      <c r="D56" s="58" t="s">
        <v>277</v>
      </c>
      <c r="E56" s="59" t="s">
        <v>98</v>
      </c>
      <c r="F56" s="95" t="s">
        <v>265</v>
      </c>
      <c r="G56" s="95" t="s">
        <v>172</v>
      </c>
      <c r="H56" s="60"/>
      <c r="I56" s="61"/>
      <c r="J56" s="61"/>
      <c r="K56" s="61"/>
      <c r="L56" s="166" t="s">
        <v>83</v>
      </c>
      <c r="M56" s="167"/>
      <c r="N56" s="168"/>
    </row>
    <row r="57" spans="1:14" ht="20.100000000000001" customHeight="1">
      <c r="A57">
        <v>20</v>
      </c>
      <c r="B57" s="56">
        <v>3</v>
      </c>
      <c r="C57" s="92" t="s">
        <v>225</v>
      </c>
      <c r="D57" s="58" t="s">
        <v>137</v>
      </c>
      <c r="E57" s="59" t="s">
        <v>114</v>
      </c>
      <c r="F57" s="95" t="s">
        <v>265</v>
      </c>
      <c r="G57" s="95" t="s">
        <v>172</v>
      </c>
      <c r="H57" s="60"/>
      <c r="I57" s="61"/>
      <c r="J57" s="61"/>
      <c r="K57" s="61"/>
      <c r="L57" s="166" t="s">
        <v>83</v>
      </c>
      <c r="M57" s="167"/>
      <c r="N57" s="168"/>
    </row>
    <row r="58" spans="1:14" ht="20.100000000000001" customHeight="1">
      <c r="A58">
        <v>21</v>
      </c>
      <c r="B58" s="56">
        <v>4</v>
      </c>
      <c r="C58" s="92" t="s">
        <v>258</v>
      </c>
      <c r="D58" s="58" t="s">
        <v>278</v>
      </c>
      <c r="E58" s="59" t="s">
        <v>79</v>
      </c>
      <c r="F58" s="95" t="s">
        <v>265</v>
      </c>
      <c r="G58" s="95" t="s">
        <v>173</v>
      </c>
      <c r="H58" s="60"/>
      <c r="I58" s="61"/>
      <c r="J58" s="61"/>
      <c r="K58" s="61"/>
      <c r="L58" s="166" t="s">
        <v>83</v>
      </c>
      <c r="M58" s="167"/>
      <c r="N58" s="168"/>
    </row>
    <row r="59" spans="1:14" ht="20.100000000000001" customHeight="1">
      <c r="A59">
        <v>22</v>
      </c>
      <c r="B59" s="56">
        <v>5</v>
      </c>
      <c r="C59" s="92" t="s">
        <v>248</v>
      </c>
      <c r="D59" s="58" t="s">
        <v>142</v>
      </c>
      <c r="E59" s="59" t="s">
        <v>79</v>
      </c>
      <c r="F59" s="95" t="s">
        <v>265</v>
      </c>
      <c r="G59" s="95" t="s">
        <v>172</v>
      </c>
      <c r="H59" s="60"/>
      <c r="I59" s="61"/>
      <c r="J59" s="61"/>
      <c r="K59" s="61"/>
      <c r="L59" s="166" t="s">
        <v>83</v>
      </c>
      <c r="M59" s="167"/>
      <c r="N59" s="168"/>
    </row>
    <row r="60" spans="1:14" ht="20.100000000000001" customHeight="1">
      <c r="A60">
        <v>23</v>
      </c>
      <c r="B60" s="56">
        <v>6</v>
      </c>
      <c r="C60" s="92" t="s">
        <v>235</v>
      </c>
      <c r="D60" s="58" t="s">
        <v>143</v>
      </c>
      <c r="E60" s="59" t="s">
        <v>129</v>
      </c>
      <c r="F60" s="95" t="s">
        <v>265</v>
      </c>
      <c r="G60" s="95" t="s">
        <v>173</v>
      </c>
      <c r="H60" s="60"/>
      <c r="I60" s="61"/>
      <c r="J60" s="61"/>
      <c r="K60" s="61"/>
      <c r="L60" s="166" t="s">
        <v>83</v>
      </c>
      <c r="M60" s="167"/>
      <c r="N60" s="168"/>
    </row>
    <row r="61" spans="1:14" ht="20.100000000000001" customHeight="1">
      <c r="A61">
        <v>24</v>
      </c>
      <c r="B61" s="56">
        <v>7</v>
      </c>
      <c r="C61" s="92" t="s">
        <v>200</v>
      </c>
      <c r="D61" s="58" t="s">
        <v>279</v>
      </c>
      <c r="E61" s="59" t="s">
        <v>119</v>
      </c>
      <c r="F61" s="95" t="s">
        <v>265</v>
      </c>
      <c r="G61" s="95" t="s">
        <v>171</v>
      </c>
      <c r="H61" s="60"/>
      <c r="I61" s="61"/>
      <c r="J61" s="61"/>
      <c r="K61" s="61"/>
      <c r="L61" s="166" t="s">
        <v>83</v>
      </c>
      <c r="M61" s="167"/>
      <c r="N61" s="168"/>
    </row>
    <row r="62" spans="1:14" ht="20.100000000000001" customHeight="1">
      <c r="A62">
        <v>25</v>
      </c>
      <c r="B62" s="56">
        <v>8</v>
      </c>
      <c r="C62" s="92" t="s">
        <v>259</v>
      </c>
      <c r="D62" s="58" t="s">
        <v>141</v>
      </c>
      <c r="E62" s="59" t="s">
        <v>120</v>
      </c>
      <c r="F62" s="95" t="s">
        <v>265</v>
      </c>
      <c r="G62" s="95" t="s">
        <v>173</v>
      </c>
      <c r="H62" s="60"/>
      <c r="I62" s="61"/>
      <c r="J62" s="61"/>
      <c r="K62" s="61"/>
      <c r="L62" s="166" t="s">
        <v>83</v>
      </c>
      <c r="M62" s="167"/>
      <c r="N62" s="168"/>
    </row>
    <row r="63" spans="1:14" ht="20.100000000000001" customHeight="1">
      <c r="A63">
        <v>26</v>
      </c>
      <c r="B63" s="56">
        <v>9</v>
      </c>
      <c r="C63" s="92" t="s">
        <v>202</v>
      </c>
      <c r="D63" s="58" t="s">
        <v>280</v>
      </c>
      <c r="E63" s="59" t="s">
        <v>106</v>
      </c>
      <c r="F63" s="95" t="s">
        <v>265</v>
      </c>
      <c r="G63" s="95" t="s">
        <v>171</v>
      </c>
      <c r="H63" s="60"/>
      <c r="I63" s="61"/>
      <c r="J63" s="61"/>
      <c r="K63" s="61"/>
      <c r="L63" s="166" t="s">
        <v>83</v>
      </c>
      <c r="M63" s="167"/>
      <c r="N63" s="168"/>
    </row>
    <row r="64" spans="1:14" ht="20.100000000000001" customHeight="1">
      <c r="A64">
        <v>27</v>
      </c>
      <c r="B64" s="56">
        <v>10</v>
      </c>
      <c r="C64" s="92" t="s">
        <v>228</v>
      </c>
      <c r="D64" s="58" t="s">
        <v>281</v>
      </c>
      <c r="E64" s="59" t="s">
        <v>115</v>
      </c>
      <c r="F64" s="95" t="s">
        <v>265</v>
      </c>
      <c r="G64" s="95" t="s">
        <v>172</v>
      </c>
      <c r="H64" s="60"/>
      <c r="I64" s="61"/>
      <c r="J64" s="61"/>
      <c r="K64" s="61"/>
      <c r="L64" s="166" t="s">
        <v>83</v>
      </c>
      <c r="M64" s="167"/>
      <c r="N64" s="168"/>
    </row>
    <row r="65" spans="1:14" ht="20.100000000000001" customHeight="1">
      <c r="A65">
        <v>28</v>
      </c>
      <c r="B65" s="56">
        <v>11</v>
      </c>
      <c r="C65" s="92" t="s">
        <v>255</v>
      </c>
      <c r="D65" s="58" t="s">
        <v>104</v>
      </c>
      <c r="E65" s="59" t="s">
        <v>81</v>
      </c>
      <c r="F65" s="95" t="s">
        <v>265</v>
      </c>
      <c r="G65" s="95" t="s">
        <v>169</v>
      </c>
      <c r="H65" s="60"/>
      <c r="I65" s="61"/>
      <c r="J65" s="61"/>
      <c r="K65" s="61"/>
      <c r="L65" s="166" t="s">
        <v>83</v>
      </c>
      <c r="M65" s="167"/>
      <c r="N65" s="168"/>
    </row>
    <row r="66" spans="1:14" ht="20.100000000000001" customHeight="1">
      <c r="A66">
        <v>29</v>
      </c>
      <c r="B66" s="56">
        <v>12</v>
      </c>
      <c r="C66" s="92" t="s">
        <v>236</v>
      </c>
      <c r="D66" s="58" t="s">
        <v>102</v>
      </c>
      <c r="E66" s="59" t="s">
        <v>81</v>
      </c>
      <c r="F66" s="95" t="s">
        <v>265</v>
      </c>
      <c r="G66" s="95" t="s">
        <v>173</v>
      </c>
      <c r="H66" s="60"/>
      <c r="I66" s="61"/>
      <c r="J66" s="61"/>
      <c r="K66" s="61"/>
      <c r="L66" s="166" t="s">
        <v>83</v>
      </c>
      <c r="M66" s="167"/>
      <c r="N66" s="168"/>
    </row>
    <row r="67" spans="1:14" ht="20.100000000000001" customHeight="1">
      <c r="A67">
        <v>30</v>
      </c>
      <c r="B67" s="56">
        <v>13</v>
      </c>
      <c r="C67" s="92" t="s">
        <v>254</v>
      </c>
      <c r="D67" s="58" t="s">
        <v>282</v>
      </c>
      <c r="E67" s="59" t="s">
        <v>126</v>
      </c>
      <c r="F67" s="95" t="s">
        <v>265</v>
      </c>
      <c r="G67" s="95" t="s">
        <v>152</v>
      </c>
      <c r="H67" s="60"/>
      <c r="I67" s="61"/>
      <c r="J67" s="61"/>
      <c r="K67" s="61"/>
      <c r="L67" s="166" t="s">
        <v>83</v>
      </c>
      <c r="M67" s="167"/>
      <c r="N67" s="168"/>
    </row>
    <row r="68" spans="1:14" ht="20.100000000000001" customHeight="1">
      <c r="A68">
        <v>31</v>
      </c>
      <c r="B68" s="56">
        <v>14</v>
      </c>
      <c r="C68" s="92" t="s">
        <v>237</v>
      </c>
      <c r="D68" s="58" t="s">
        <v>283</v>
      </c>
      <c r="E68" s="59" t="s">
        <v>126</v>
      </c>
      <c r="F68" s="95" t="s">
        <v>265</v>
      </c>
      <c r="G68" s="95" t="s">
        <v>173</v>
      </c>
      <c r="H68" s="60"/>
      <c r="I68" s="61"/>
      <c r="J68" s="61"/>
      <c r="K68" s="61"/>
      <c r="L68" s="166" t="s">
        <v>83</v>
      </c>
      <c r="M68" s="167"/>
      <c r="N68" s="168"/>
    </row>
    <row r="69" spans="1:14" ht="20.100000000000001" customHeight="1">
      <c r="A69">
        <v>32</v>
      </c>
      <c r="B69" s="56">
        <v>15</v>
      </c>
      <c r="C69" s="92" t="s">
        <v>238</v>
      </c>
      <c r="D69" s="58" t="s">
        <v>284</v>
      </c>
      <c r="E69" s="59" t="s">
        <v>126</v>
      </c>
      <c r="F69" s="95" t="s">
        <v>265</v>
      </c>
      <c r="G69" s="95" t="s">
        <v>173</v>
      </c>
      <c r="H69" s="60"/>
      <c r="I69" s="61"/>
      <c r="J69" s="61"/>
      <c r="K69" s="61"/>
      <c r="L69" s="166" t="s">
        <v>83</v>
      </c>
      <c r="M69" s="167"/>
      <c r="N69" s="168"/>
    </row>
    <row r="70" spans="1:14" ht="20.100000000000001" customHeight="1">
      <c r="A70">
        <v>33</v>
      </c>
      <c r="B70" s="56">
        <v>16</v>
      </c>
      <c r="C70" s="92" t="s">
        <v>206</v>
      </c>
      <c r="D70" s="58" t="s">
        <v>285</v>
      </c>
      <c r="E70" s="59" t="s">
        <v>126</v>
      </c>
      <c r="F70" s="95" t="s">
        <v>265</v>
      </c>
      <c r="G70" s="95" t="s">
        <v>171</v>
      </c>
      <c r="H70" s="60"/>
      <c r="I70" s="61"/>
      <c r="J70" s="61"/>
      <c r="K70" s="61"/>
      <c r="L70" s="166" t="s">
        <v>83</v>
      </c>
      <c r="M70" s="167"/>
      <c r="N70" s="168"/>
    </row>
    <row r="71" spans="1:14" ht="20.100000000000001" customHeight="1">
      <c r="A71">
        <v>34</v>
      </c>
      <c r="B71" s="56">
        <v>17</v>
      </c>
      <c r="C71" s="92" t="s">
        <v>207</v>
      </c>
      <c r="D71" s="58" t="s">
        <v>286</v>
      </c>
      <c r="E71" s="59" t="s">
        <v>101</v>
      </c>
      <c r="F71" s="95" t="s">
        <v>265</v>
      </c>
      <c r="G71" s="95" t="s">
        <v>171</v>
      </c>
      <c r="H71" s="60"/>
      <c r="I71" s="61"/>
      <c r="J71" s="61"/>
      <c r="K71" s="61"/>
      <c r="L71" s="166" t="s">
        <v>83</v>
      </c>
      <c r="M71" s="167"/>
      <c r="N71" s="168"/>
    </row>
    <row r="72" spans="1:14" ht="20.100000000000001" customHeight="1">
      <c r="A72">
        <v>35</v>
      </c>
      <c r="B72" s="56">
        <v>18</v>
      </c>
      <c r="C72" s="92" t="s">
        <v>239</v>
      </c>
      <c r="D72" s="58" t="s">
        <v>287</v>
      </c>
      <c r="E72" s="59" t="s">
        <v>121</v>
      </c>
      <c r="F72" s="95" t="s">
        <v>265</v>
      </c>
      <c r="G72" s="95" t="s">
        <v>173</v>
      </c>
      <c r="H72" s="60"/>
      <c r="I72" s="61"/>
      <c r="J72" s="61"/>
      <c r="K72" s="61"/>
      <c r="L72" s="166" t="s">
        <v>83</v>
      </c>
      <c r="M72" s="167"/>
      <c r="N72" s="168"/>
    </row>
    <row r="73" spans="1:14" ht="20.100000000000001" customHeight="1">
      <c r="A73">
        <v>36</v>
      </c>
      <c r="B73" s="56">
        <v>19</v>
      </c>
      <c r="C73" s="92" t="s">
        <v>260</v>
      </c>
      <c r="D73" s="58" t="s">
        <v>288</v>
      </c>
      <c r="E73" s="59" t="s">
        <v>99</v>
      </c>
      <c r="F73" s="95" t="s">
        <v>265</v>
      </c>
      <c r="G73" s="95" t="s">
        <v>168</v>
      </c>
      <c r="H73" s="60"/>
      <c r="I73" s="61"/>
      <c r="J73" s="61"/>
      <c r="K73" s="61"/>
      <c r="L73" s="166" t="s">
        <v>83</v>
      </c>
      <c r="M73" s="167"/>
      <c r="N73" s="168"/>
    </row>
    <row r="74" spans="1:14" ht="20.100000000000001" customHeight="1">
      <c r="A74">
        <v>37</v>
      </c>
      <c r="B74" s="56">
        <v>20</v>
      </c>
      <c r="C74" s="92" t="s">
        <v>211</v>
      </c>
      <c r="D74" s="58" t="s">
        <v>146</v>
      </c>
      <c r="E74" s="59" t="s">
        <v>125</v>
      </c>
      <c r="F74" s="95" t="s">
        <v>265</v>
      </c>
      <c r="G74" s="95" t="s">
        <v>171</v>
      </c>
      <c r="H74" s="60"/>
      <c r="I74" s="61"/>
      <c r="J74" s="61"/>
      <c r="K74" s="61"/>
      <c r="L74" s="166" t="s">
        <v>83</v>
      </c>
      <c r="M74" s="167"/>
      <c r="N74" s="168"/>
    </row>
    <row r="75" spans="1:14" ht="20.100000000000001" customHeight="1">
      <c r="A75">
        <v>38</v>
      </c>
      <c r="B75" s="56">
        <v>21</v>
      </c>
      <c r="C75" s="92" t="s">
        <v>212</v>
      </c>
      <c r="D75" s="58" t="s">
        <v>140</v>
      </c>
      <c r="E75" s="59" t="s">
        <v>95</v>
      </c>
      <c r="F75" s="95" t="s">
        <v>265</v>
      </c>
      <c r="G75" s="95" t="s">
        <v>171</v>
      </c>
      <c r="H75" s="60"/>
      <c r="I75" s="61"/>
      <c r="J75" s="61"/>
      <c r="K75" s="61"/>
      <c r="L75" s="166" t="s">
        <v>83</v>
      </c>
      <c r="M75" s="167"/>
      <c r="N75" s="168"/>
    </row>
    <row r="76" spans="1:14" ht="20.100000000000001" customHeight="1">
      <c r="A76">
        <v>39</v>
      </c>
      <c r="B76" s="56">
        <v>22</v>
      </c>
      <c r="C76" s="92" t="s">
        <v>241</v>
      </c>
      <c r="D76" s="58" t="s">
        <v>289</v>
      </c>
      <c r="E76" s="59" t="s">
        <v>78</v>
      </c>
      <c r="F76" s="95" t="s">
        <v>265</v>
      </c>
      <c r="G76" s="95" t="s">
        <v>173</v>
      </c>
      <c r="H76" s="60"/>
      <c r="I76" s="61"/>
      <c r="J76" s="61"/>
      <c r="K76" s="61"/>
      <c r="L76" s="166" t="s">
        <v>83</v>
      </c>
      <c r="M76" s="167"/>
      <c r="N76" s="168"/>
    </row>
    <row r="77" spans="1:14" ht="20.100000000000001" customHeight="1">
      <c r="A77">
        <v>40</v>
      </c>
      <c r="B77" s="56">
        <v>23</v>
      </c>
      <c r="C77" s="92" t="s">
        <v>242</v>
      </c>
      <c r="D77" s="58" t="s">
        <v>148</v>
      </c>
      <c r="E77" s="59" t="s">
        <v>89</v>
      </c>
      <c r="F77" s="95" t="s">
        <v>265</v>
      </c>
      <c r="G77" s="95" t="s">
        <v>173</v>
      </c>
      <c r="H77" s="60"/>
      <c r="I77" s="61"/>
      <c r="J77" s="61"/>
      <c r="K77" s="61"/>
      <c r="L77" s="166" t="s">
        <v>83</v>
      </c>
      <c r="M77" s="167"/>
      <c r="N77" s="168"/>
    </row>
    <row r="78" spans="1:14" ht="20.100000000000001" customHeight="1">
      <c r="A78">
        <v>41</v>
      </c>
      <c r="B78" s="56">
        <v>24</v>
      </c>
      <c r="C78" s="92" t="s">
        <v>249</v>
      </c>
      <c r="D78" s="58" t="s">
        <v>139</v>
      </c>
      <c r="E78" s="59" t="s">
        <v>89</v>
      </c>
      <c r="F78" s="95" t="s">
        <v>265</v>
      </c>
      <c r="G78" s="95" t="s">
        <v>172</v>
      </c>
      <c r="H78" s="60"/>
      <c r="I78" s="61"/>
      <c r="J78" s="61"/>
      <c r="K78" s="61"/>
      <c r="L78" s="166" t="s">
        <v>83</v>
      </c>
      <c r="M78" s="167"/>
      <c r="N78" s="168"/>
    </row>
    <row r="79" spans="1:14" ht="20.100000000000001" customHeight="1">
      <c r="A79">
        <v>0</v>
      </c>
      <c r="B79" s="56">
        <v>25</v>
      </c>
      <c r="C79" s="92" t="s">
        <v>83</v>
      </c>
      <c r="D79" s="58" t="s">
        <v>83</v>
      </c>
      <c r="E79" s="59" t="s">
        <v>83</v>
      </c>
      <c r="F79" s="95" t="s">
        <v>83</v>
      </c>
      <c r="G79" s="95" t="s">
        <v>83</v>
      </c>
      <c r="H79" s="60"/>
      <c r="I79" s="61"/>
      <c r="J79" s="61"/>
      <c r="K79" s="61"/>
      <c r="L79" s="166" t="s">
        <v>83</v>
      </c>
      <c r="M79" s="167"/>
      <c r="N79" s="168"/>
    </row>
    <row r="80" spans="1:14" ht="20.100000000000001" customHeight="1">
      <c r="A80">
        <v>0</v>
      </c>
      <c r="B80" s="56">
        <v>26</v>
      </c>
      <c r="C80" s="92" t="s">
        <v>83</v>
      </c>
      <c r="D80" s="58" t="s">
        <v>83</v>
      </c>
      <c r="E80" s="59" t="s">
        <v>83</v>
      </c>
      <c r="F80" s="95" t="s">
        <v>83</v>
      </c>
      <c r="G80" s="95" t="s">
        <v>83</v>
      </c>
      <c r="H80" s="60"/>
      <c r="I80" s="61"/>
      <c r="J80" s="61"/>
      <c r="K80" s="61"/>
      <c r="L80" s="166" t="s">
        <v>83</v>
      </c>
      <c r="M80" s="167"/>
      <c r="N80" s="168"/>
    </row>
    <row r="81" spans="1:15" ht="20.100000000000001" customHeight="1">
      <c r="A81">
        <v>0</v>
      </c>
      <c r="B81" s="56">
        <v>27</v>
      </c>
      <c r="C81" s="92" t="s">
        <v>83</v>
      </c>
      <c r="D81" s="58" t="s">
        <v>83</v>
      </c>
      <c r="E81" s="59" t="s">
        <v>83</v>
      </c>
      <c r="F81" s="95" t="s">
        <v>83</v>
      </c>
      <c r="G81" s="95" t="s">
        <v>83</v>
      </c>
      <c r="H81" s="60"/>
      <c r="I81" s="61"/>
      <c r="J81" s="61"/>
      <c r="K81" s="61"/>
      <c r="L81" s="166" t="s">
        <v>83</v>
      </c>
      <c r="M81" s="167"/>
      <c r="N81" s="168"/>
    </row>
    <row r="82" spans="1:15" ht="20.100000000000001" customHeight="1">
      <c r="A82">
        <v>0</v>
      </c>
      <c r="B82" s="56">
        <v>28</v>
      </c>
      <c r="C82" s="92" t="s">
        <v>83</v>
      </c>
      <c r="D82" s="58" t="s">
        <v>83</v>
      </c>
      <c r="E82" s="59" t="s">
        <v>83</v>
      </c>
      <c r="F82" s="95" t="s">
        <v>83</v>
      </c>
      <c r="G82" s="95" t="s">
        <v>83</v>
      </c>
      <c r="H82" s="60"/>
      <c r="I82" s="61"/>
      <c r="J82" s="61"/>
      <c r="K82" s="61"/>
      <c r="L82" s="166" t="s">
        <v>83</v>
      </c>
      <c r="M82" s="167"/>
      <c r="N82" s="168"/>
    </row>
    <row r="83" spans="1:15" ht="20.100000000000001" customHeight="1">
      <c r="A83">
        <v>0</v>
      </c>
      <c r="B83" s="56">
        <v>29</v>
      </c>
      <c r="C83" s="92" t="s">
        <v>83</v>
      </c>
      <c r="D83" s="58" t="s">
        <v>83</v>
      </c>
      <c r="E83" s="59" t="s">
        <v>83</v>
      </c>
      <c r="F83" s="95" t="s">
        <v>83</v>
      </c>
      <c r="G83" s="95" t="s">
        <v>83</v>
      </c>
      <c r="H83" s="60"/>
      <c r="I83" s="61"/>
      <c r="J83" s="61"/>
      <c r="K83" s="61"/>
      <c r="L83" s="166" t="s">
        <v>83</v>
      </c>
      <c r="M83" s="167"/>
      <c r="N83" s="168"/>
    </row>
    <row r="84" spans="1:15" ht="20.100000000000001" customHeight="1">
      <c r="A84">
        <v>0</v>
      </c>
      <c r="B84" s="63">
        <v>30</v>
      </c>
      <c r="C84" s="92" t="s">
        <v>83</v>
      </c>
      <c r="D84" s="58" t="s">
        <v>83</v>
      </c>
      <c r="E84" s="59" t="s">
        <v>83</v>
      </c>
      <c r="F84" s="95" t="s">
        <v>83</v>
      </c>
      <c r="G84" s="95" t="s">
        <v>83</v>
      </c>
      <c r="H84" s="64"/>
      <c r="I84" s="65"/>
      <c r="J84" s="65"/>
      <c r="K84" s="65"/>
      <c r="L84" s="166" t="s">
        <v>83</v>
      </c>
      <c r="M84" s="167"/>
      <c r="N84" s="168"/>
    </row>
    <row r="85" spans="1:15" ht="23.25" customHeight="1">
      <c r="A85">
        <v>0</v>
      </c>
      <c r="B85" s="66" t="s">
        <v>71</v>
      </c>
      <c r="C85" s="93"/>
      <c r="D85" s="68"/>
      <c r="E85" s="69"/>
      <c r="F85" s="96"/>
      <c r="G85" s="96"/>
      <c r="H85" s="71"/>
      <c r="I85" s="72"/>
      <c r="J85" s="72"/>
      <c r="K85" s="72"/>
      <c r="L85" s="62"/>
      <c r="M85" s="62"/>
      <c r="N85" s="62"/>
    </row>
    <row r="86" spans="1:15" ht="20.100000000000001" customHeight="1">
      <c r="A86">
        <v>0</v>
      </c>
      <c r="B86" s="73" t="s">
        <v>86</v>
      </c>
      <c r="C86" s="94"/>
      <c r="D86" s="75"/>
      <c r="E86" s="76"/>
      <c r="F86" s="97"/>
      <c r="G86" s="97"/>
      <c r="H86" s="78"/>
      <c r="I86" s="79"/>
      <c r="J86" s="79"/>
      <c r="K86" s="79"/>
      <c r="L86" s="80"/>
      <c r="M86" s="80"/>
      <c r="N86" s="80"/>
    </row>
    <row r="87" spans="1:15" ht="18.75" customHeight="1">
      <c r="A87">
        <v>0</v>
      </c>
      <c r="B87" s="81"/>
      <c r="C87" s="94"/>
      <c r="D87" s="75"/>
      <c r="E87" s="76"/>
      <c r="F87" s="97"/>
      <c r="G87" s="97"/>
      <c r="H87" s="78"/>
      <c r="I87" s="79"/>
      <c r="J87" s="79"/>
      <c r="K87" s="79"/>
      <c r="L87" s="80"/>
      <c r="M87" s="80"/>
      <c r="N87" s="80"/>
    </row>
    <row r="88" spans="1:15" ht="18" customHeight="1">
      <c r="A88">
        <v>0</v>
      </c>
      <c r="B88" s="81"/>
      <c r="C88" s="94"/>
      <c r="D88" s="75"/>
      <c r="E88" s="76"/>
      <c r="F88" s="97"/>
      <c r="G88" s="97"/>
      <c r="H88" s="78"/>
      <c r="I88" s="79"/>
      <c r="J88" s="79"/>
      <c r="K88" s="79"/>
      <c r="L88" s="80"/>
      <c r="M88" s="80"/>
      <c r="N88" s="80"/>
    </row>
    <row r="89" spans="1:15" ht="8.25" customHeight="1">
      <c r="A89">
        <v>0</v>
      </c>
      <c r="B89" s="81"/>
      <c r="C89" s="94"/>
      <c r="D89" s="75"/>
      <c r="E89" s="76"/>
      <c r="F89" s="97"/>
      <c r="G89" s="97"/>
      <c r="H89" s="78"/>
      <c r="I89" s="79"/>
      <c r="J89" s="79"/>
      <c r="K89" s="79"/>
      <c r="L89" s="80"/>
      <c r="M89" s="80"/>
      <c r="N89" s="80"/>
    </row>
    <row r="90" spans="1:15" ht="20.100000000000001" customHeight="1">
      <c r="A90">
        <v>0</v>
      </c>
      <c r="C90" s="98" t="s">
        <v>85</v>
      </c>
      <c r="D90" s="75"/>
      <c r="E90" s="76"/>
      <c r="F90" s="97"/>
      <c r="G90" s="97"/>
      <c r="H90" s="78"/>
      <c r="I90" s="79"/>
      <c r="J90" s="79"/>
      <c r="K90" s="79"/>
      <c r="L90" s="80"/>
      <c r="M90" s="80"/>
      <c r="N90" s="80"/>
    </row>
    <row r="91" spans="1:15" ht="13.5" customHeight="1">
      <c r="A91">
        <v>0</v>
      </c>
      <c r="B91" s="82"/>
      <c r="C91" s="94"/>
      <c r="D91" s="75"/>
      <c r="E91" s="76"/>
      <c r="F91" s="97"/>
      <c r="G91" s="97"/>
      <c r="H91" s="99" t="s">
        <v>51</v>
      </c>
      <c r="I91" s="100">
        <v>4</v>
      </c>
      <c r="J91" s="79"/>
      <c r="K91" s="102" t="s">
        <v>50</v>
      </c>
      <c r="L91" s="103">
        <v>1</v>
      </c>
      <c r="N91" s="101"/>
      <c r="O91" s="91"/>
    </row>
    <row r="93" spans="1:15" s="47" customFormat="1">
      <c r="C93" s="186" t="s">
        <v>57</v>
      </c>
      <c r="D93" s="186"/>
      <c r="E93" s="48"/>
      <c r="F93" s="183" t="s">
        <v>178</v>
      </c>
      <c r="G93" s="183"/>
      <c r="H93" s="183"/>
      <c r="I93" s="183"/>
      <c r="J93" s="183"/>
      <c r="K93" s="183"/>
      <c r="L93" s="49" t="s">
        <v>329</v>
      </c>
    </row>
    <row r="94" spans="1:15" s="47" customFormat="1">
      <c r="C94" s="186" t="s">
        <v>176</v>
      </c>
      <c r="D94" s="186"/>
      <c r="E94" s="50" t="s">
        <v>164</v>
      </c>
      <c r="F94" s="187" t="s">
        <v>330</v>
      </c>
      <c r="G94" s="187"/>
      <c r="H94" s="187"/>
      <c r="I94" s="187"/>
      <c r="J94" s="187"/>
      <c r="K94" s="187"/>
      <c r="L94" s="51" t="s">
        <v>60</v>
      </c>
      <c r="M94" s="52" t="s">
        <v>61</v>
      </c>
      <c r="N94" s="52">
        <v>2</v>
      </c>
    </row>
    <row r="95" spans="1:15" s="53" customFormat="1" ht="18.75" customHeight="1">
      <c r="C95" s="54" t="s">
        <v>263</v>
      </c>
      <c r="D95" s="184" t="s">
        <v>331</v>
      </c>
      <c r="E95" s="184"/>
      <c r="F95" s="184"/>
      <c r="G95" s="184"/>
      <c r="H95" s="184"/>
      <c r="I95" s="184"/>
      <c r="J95" s="184"/>
      <c r="K95" s="184"/>
      <c r="L95" s="51" t="s">
        <v>62</v>
      </c>
      <c r="M95" s="51" t="s">
        <v>61</v>
      </c>
      <c r="N95" s="51">
        <v>2</v>
      </c>
    </row>
    <row r="96" spans="1:15" s="53" customFormat="1" ht="18.75" customHeight="1">
      <c r="B96" s="185" t="s">
        <v>335</v>
      </c>
      <c r="C96" s="185"/>
      <c r="D96" s="185"/>
      <c r="E96" s="185"/>
      <c r="F96" s="185"/>
      <c r="G96" s="185"/>
      <c r="H96" s="185"/>
      <c r="I96" s="185"/>
      <c r="J96" s="185"/>
      <c r="K96" s="185"/>
      <c r="L96" s="51" t="s">
        <v>63</v>
      </c>
      <c r="M96" s="51" t="s">
        <v>61</v>
      </c>
      <c r="N96" s="51">
        <v>1</v>
      </c>
    </row>
    <row r="97" spans="1:14" ht="9" customHeight="1"/>
    <row r="98" spans="1:14" ht="15" customHeight="1">
      <c r="B98" s="173" t="s">
        <v>4</v>
      </c>
      <c r="C98" s="172" t="s">
        <v>64</v>
      </c>
      <c r="D98" s="181" t="s">
        <v>9</v>
      </c>
      <c r="E98" s="182" t="s">
        <v>10</v>
      </c>
      <c r="F98" s="172" t="s">
        <v>75</v>
      </c>
      <c r="G98" s="172" t="s">
        <v>76</v>
      </c>
      <c r="H98" s="172" t="s">
        <v>66</v>
      </c>
      <c r="I98" s="172" t="s">
        <v>67</v>
      </c>
      <c r="J98" s="174" t="s">
        <v>56</v>
      </c>
      <c r="K98" s="174"/>
      <c r="L98" s="175" t="s">
        <v>68</v>
      </c>
      <c r="M98" s="176"/>
      <c r="N98" s="177"/>
    </row>
    <row r="99" spans="1:14" ht="27" customHeight="1">
      <c r="B99" s="173"/>
      <c r="C99" s="173"/>
      <c r="D99" s="181"/>
      <c r="E99" s="182"/>
      <c r="F99" s="173"/>
      <c r="G99" s="173"/>
      <c r="H99" s="173"/>
      <c r="I99" s="173"/>
      <c r="J99" s="55" t="s">
        <v>69</v>
      </c>
      <c r="K99" s="55" t="s">
        <v>70</v>
      </c>
      <c r="L99" s="178"/>
      <c r="M99" s="179"/>
      <c r="N99" s="180"/>
    </row>
    <row r="100" spans="1:14" ht="20.100000000000001" customHeight="1">
      <c r="A100">
        <v>42</v>
      </c>
      <c r="B100" s="56">
        <v>1</v>
      </c>
      <c r="C100" s="92" t="s">
        <v>233</v>
      </c>
      <c r="D100" s="58" t="s">
        <v>290</v>
      </c>
      <c r="E100" s="59" t="s">
        <v>92</v>
      </c>
      <c r="F100" s="95" t="s">
        <v>291</v>
      </c>
      <c r="G100" s="95" t="s">
        <v>170</v>
      </c>
      <c r="H100" s="60"/>
      <c r="I100" s="61"/>
      <c r="J100" s="61"/>
      <c r="K100" s="61"/>
      <c r="L100" s="169" t="s">
        <v>83</v>
      </c>
      <c r="M100" s="170"/>
      <c r="N100" s="171"/>
    </row>
    <row r="101" spans="1:14" ht="20.100000000000001" customHeight="1">
      <c r="A101">
        <v>43</v>
      </c>
      <c r="B101" s="56">
        <v>2</v>
      </c>
      <c r="C101" s="92" t="s">
        <v>214</v>
      </c>
      <c r="D101" s="58" t="s">
        <v>292</v>
      </c>
      <c r="E101" s="59" t="s">
        <v>107</v>
      </c>
      <c r="F101" s="95" t="s">
        <v>291</v>
      </c>
      <c r="G101" s="95" t="s">
        <v>172</v>
      </c>
      <c r="H101" s="60"/>
      <c r="I101" s="61"/>
      <c r="J101" s="61"/>
      <c r="K101" s="61"/>
      <c r="L101" s="166" t="s">
        <v>83</v>
      </c>
      <c r="M101" s="167"/>
      <c r="N101" s="168"/>
    </row>
    <row r="102" spans="1:14" ht="20.100000000000001" customHeight="1">
      <c r="A102">
        <v>44</v>
      </c>
      <c r="B102" s="56">
        <v>3</v>
      </c>
      <c r="C102" s="92" t="s">
        <v>183</v>
      </c>
      <c r="D102" s="58" t="s">
        <v>131</v>
      </c>
      <c r="E102" s="59" t="s">
        <v>103</v>
      </c>
      <c r="F102" s="95" t="s">
        <v>291</v>
      </c>
      <c r="G102" s="95" t="s">
        <v>171</v>
      </c>
      <c r="H102" s="60"/>
      <c r="I102" s="61"/>
      <c r="J102" s="61"/>
      <c r="K102" s="61"/>
      <c r="L102" s="166" t="s">
        <v>83</v>
      </c>
      <c r="M102" s="167"/>
      <c r="N102" s="168"/>
    </row>
    <row r="103" spans="1:14" ht="20.100000000000001" customHeight="1">
      <c r="A103">
        <v>45</v>
      </c>
      <c r="B103" s="56">
        <v>4</v>
      </c>
      <c r="C103" s="92" t="s">
        <v>215</v>
      </c>
      <c r="D103" s="58" t="s">
        <v>293</v>
      </c>
      <c r="E103" s="59" t="s">
        <v>136</v>
      </c>
      <c r="F103" s="95" t="s">
        <v>291</v>
      </c>
      <c r="G103" s="95" t="s">
        <v>172</v>
      </c>
      <c r="H103" s="60"/>
      <c r="I103" s="61"/>
      <c r="J103" s="61"/>
      <c r="K103" s="61"/>
      <c r="L103" s="166" t="s">
        <v>83</v>
      </c>
      <c r="M103" s="167"/>
      <c r="N103" s="168"/>
    </row>
    <row r="104" spans="1:14" ht="20.100000000000001" customHeight="1">
      <c r="A104">
        <v>46</v>
      </c>
      <c r="B104" s="56">
        <v>5</v>
      </c>
      <c r="C104" s="92" t="s">
        <v>184</v>
      </c>
      <c r="D104" s="58" t="s">
        <v>294</v>
      </c>
      <c r="E104" s="59" t="s">
        <v>132</v>
      </c>
      <c r="F104" s="95" t="s">
        <v>291</v>
      </c>
      <c r="G104" s="95" t="s">
        <v>171</v>
      </c>
      <c r="H104" s="60"/>
      <c r="I104" s="61"/>
      <c r="J104" s="61"/>
      <c r="K104" s="61"/>
      <c r="L104" s="166" t="s">
        <v>83</v>
      </c>
      <c r="M104" s="167"/>
      <c r="N104" s="168"/>
    </row>
    <row r="105" spans="1:14" ht="20.100000000000001" customHeight="1">
      <c r="A105">
        <v>47</v>
      </c>
      <c r="B105" s="56">
        <v>6</v>
      </c>
      <c r="C105" s="92" t="s">
        <v>185</v>
      </c>
      <c r="D105" s="58" t="s">
        <v>138</v>
      </c>
      <c r="E105" s="59" t="s">
        <v>144</v>
      </c>
      <c r="F105" s="95" t="s">
        <v>291</v>
      </c>
      <c r="G105" s="95" t="s">
        <v>171</v>
      </c>
      <c r="H105" s="60"/>
      <c r="I105" s="61"/>
      <c r="J105" s="61"/>
      <c r="K105" s="61"/>
      <c r="L105" s="166" t="s">
        <v>83</v>
      </c>
      <c r="M105" s="167"/>
      <c r="N105" s="168"/>
    </row>
    <row r="106" spans="1:14" ht="20.100000000000001" customHeight="1">
      <c r="A106">
        <v>48</v>
      </c>
      <c r="B106" s="56">
        <v>7</v>
      </c>
      <c r="C106" s="92" t="s">
        <v>216</v>
      </c>
      <c r="D106" s="58" t="s">
        <v>295</v>
      </c>
      <c r="E106" s="59" t="s">
        <v>108</v>
      </c>
      <c r="F106" s="95" t="s">
        <v>291</v>
      </c>
      <c r="G106" s="95" t="s">
        <v>172</v>
      </c>
      <c r="H106" s="60"/>
      <c r="I106" s="61"/>
      <c r="J106" s="61"/>
      <c r="K106" s="61"/>
      <c r="L106" s="166" t="s">
        <v>83</v>
      </c>
      <c r="M106" s="167"/>
      <c r="N106" s="168"/>
    </row>
    <row r="107" spans="1:14" ht="20.100000000000001" customHeight="1">
      <c r="A107">
        <v>49</v>
      </c>
      <c r="B107" s="56">
        <v>8</v>
      </c>
      <c r="C107" s="92" t="s">
        <v>217</v>
      </c>
      <c r="D107" s="58" t="s">
        <v>252</v>
      </c>
      <c r="E107" s="59" t="s">
        <v>108</v>
      </c>
      <c r="F107" s="95" t="s">
        <v>291</v>
      </c>
      <c r="G107" s="95" t="s">
        <v>172</v>
      </c>
      <c r="H107" s="60"/>
      <c r="I107" s="61"/>
      <c r="J107" s="61"/>
      <c r="K107" s="61"/>
      <c r="L107" s="166" t="s">
        <v>83</v>
      </c>
      <c r="M107" s="167"/>
      <c r="N107" s="168"/>
    </row>
    <row r="108" spans="1:14" ht="20.100000000000001" customHeight="1">
      <c r="A108">
        <v>50</v>
      </c>
      <c r="B108" s="56">
        <v>9</v>
      </c>
      <c r="C108" s="92" t="s">
        <v>218</v>
      </c>
      <c r="D108" s="58" t="s">
        <v>296</v>
      </c>
      <c r="E108" s="59" t="s">
        <v>87</v>
      </c>
      <c r="F108" s="95" t="s">
        <v>291</v>
      </c>
      <c r="G108" s="95" t="s">
        <v>172</v>
      </c>
      <c r="H108" s="60"/>
      <c r="I108" s="61"/>
      <c r="J108" s="61"/>
      <c r="K108" s="61"/>
      <c r="L108" s="166" t="s">
        <v>83</v>
      </c>
      <c r="M108" s="167"/>
      <c r="N108" s="168"/>
    </row>
    <row r="109" spans="1:14" ht="20.100000000000001" customHeight="1">
      <c r="A109">
        <v>51</v>
      </c>
      <c r="B109" s="56">
        <v>10</v>
      </c>
      <c r="C109" s="92" t="s">
        <v>257</v>
      </c>
      <c r="D109" s="58" t="s">
        <v>297</v>
      </c>
      <c r="E109" s="59" t="s">
        <v>96</v>
      </c>
      <c r="F109" s="95" t="s">
        <v>291</v>
      </c>
      <c r="G109" s="95" t="s">
        <v>172</v>
      </c>
      <c r="H109" s="60"/>
      <c r="I109" s="61"/>
      <c r="J109" s="61"/>
      <c r="K109" s="61"/>
      <c r="L109" s="166" t="s">
        <v>83</v>
      </c>
      <c r="M109" s="167"/>
      <c r="N109" s="168"/>
    </row>
    <row r="110" spans="1:14" ht="20.100000000000001" customHeight="1">
      <c r="A110">
        <v>52</v>
      </c>
      <c r="B110" s="56">
        <v>11</v>
      </c>
      <c r="C110" s="92" t="s">
        <v>220</v>
      </c>
      <c r="D110" s="58" t="s">
        <v>298</v>
      </c>
      <c r="E110" s="59" t="s">
        <v>96</v>
      </c>
      <c r="F110" s="95" t="s">
        <v>291</v>
      </c>
      <c r="G110" s="95" t="s">
        <v>172</v>
      </c>
      <c r="H110" s="60"/>
      <c r="I110" s="61"/>
      <c r="J110" s="61"/>
      <c r="K110" s="61"/>
      <c r="L110" s="166" t="s">
        <v>83</v>
      </c>
      <c r="M110" s="167"/>
      <c r="N110" s="168"/>
    </row>
    <row r="111" spans="1:14" ht="20.100000000000001" customHeight="1">
      <c r="A111">
        <v>53</v>
      </c>
      <c r="B111" s="56">
        <v>12</v>
      </c>
      <c r="C111" s="92" t="s">
        <v>299</v>
      </c>
      <c r="D111" s="58" t="s">
        <v>149</v>
      </c>
      <c r="E111" s="59" t="s">
        <v>123</v>
      </c>
      <c r="F111" s="95" t="s">
        <v>291</v>
      </c>
      <c r="G111" s="95" t="s">
        <v>172</v>
      </c>
      <c r="H111" s="60"/>
      <c r="I111" s="61"/>
      <c r="J111" s="61"/>
      <c r="K111" s="61"/>
      <c r="L111" s="166" t="s">
        <v>84</v>
      </c>
      <c r="M111" s="167"/>
      <c r="N111" s="168"/>
    </row>
    <row r="112" spans="1:14" ht="20.100000000000001" customHeight="1">
      <c r="A112">
        <v>54</v>
      </c>
      <c r="B112" s="56">
        <v>13</v>
      </c>
      <c r="C112" s="92" t="s">
        <v>300</v>
      </c>
      <c r="D112" s="58" t="s">
        <v>301</v>
      </c>
      <c r="E112" s="59" t="s">
        <v>123</v>
      </c>
      <c r="F112" s="95" t="s">
        <v>291</v>
      </c>
      <c r="G112" s="95" t="s">
        <v>172</v>
      </c>
      <c r="H112" s="60"/>
      <c r="I112" s="61"/>
      <c r="J112" s="61"/>
      <c r="K112" s="61"/>
      <c r="L112" s="166" t="s">
        <v>84</v>
      </c>
      <c r="M112" s="167"/>
      <c r="N112" s="168"/>
    </row>
    <row r="113" spans="1:14" ht="20.100000000000001" customHeight="1">
      <c r="A113">
        <v>55</v>
      </c>
      <c r="B113" s="56">
        <v>14</v>
      </c>
      <c r="C113" s="92" t="s">
        <v>188</v>
      </c>
      <c r="D113" s="58" t="s">
        <v>251</v>
      </c>
      <c r="E113" s="59" t="s">
        <v>117</v>
      </c>
      <c r="F113" s="95" t="s">
        <v>291</v>
      </c>
      <c r="G113" s="95" t="s">
        <v>171</v>
      </c>
      <c r="H113" s="60"/>
      <c r="I113" s="61"/>
      <c r="J113" s="61"/>
      <c r="K113" s="61"/>
      <c r="L113" s="166" t="s">
        <v>83</v>
      </c>
      <c r="M113" s="167"/>
      <c r="N113" s="168"/>
    </row>
    <row r="114" spans="1:14" ht="20.100000000000001" customHeight="1">
      <c r="A114">
        <v>56</v>
      </c>
      <c r="B114" s="56">
        <v>15</v>
      </c>
      <c r="C114" s="92" t="s">
        <v>221</v>
      </c>
      <c r="D114" s="58" t="s">
        <v>302</v>
      </c>
      <c r="E114" s="59" t="s">
        <v>127</v>
      </c>
      <c r="F114" s="95" t="s">
        <v>291</v>
      </c>
      <c r="G114" s="95" t="s">
        <v>172</v>
      </c>
      <c r="H114" s="60"/>
      <c r="I114" s="61"/>
      <c r="J114" s="61"/>
      <c r="K114" s="61"/>
      <c r="L114" s="166" t="s">
        <v>83</v>
      </c>
      <c r="M114" s="167"/>
      <c r="N114" s="168"/>
    </row>
    <row r="115" spans="1:14" ht="20.100000000000001" customHeight="1">
      <c r="A115">
        <v>57</v>
      </c>
      <c r="B115" s="56">
        <v>16</v>
      </c>
      <c r="C115" s="92" t="s">
        <v>189</v>
      </c>
      <c r="D115" s="58" t="s">
        <v>303</v>
      </c>
      <c r="E115" s="59" t="s">
        <v>88</v>
      </c>
      <c r="F115" s="95" t="s">
        <v>291</v>
      </c>
      <c r="G115" s="95" t="s">
        <v>171</v>
      </c>
      <c r="H115" s="60"/>
      <c r="I115" s="61"/>
      <c r="J115" s="61"/>
      <c r="K115" s="61"/>
      <c r="L115" s="166" t="s">
        <v>83</v>
      </c>
      <c r="M115" s="167"/>
      <c r="N115" s="168"/>
    </row>
    <row r="116" spans="1:14" ht="20.100000000000001" customHeight="1">
      <c r="A116">
        <v>58</v>
      </c>
      <c r="B116" s="56">
        <v>17</v>
      </c>
      <c r="C116" s="92" t="s">
        <v>261</v>
      </c>
      <c r="D116" s="58" t="s">
        <v>304</v>
      </c>
      <c r="E116" s="59" t="s">
        <v>124</v>
      </c>
      <c r="F116" s="95" t="s">
        <v>291</v>
      </c>
      <c r="G116" s="95" t="s">
        <v>171</v>
      </c>
      <c r="H116" s="60"/>
      <c r="I116" s="61"/>
      <c r="J116" s="61"/>
      <c r="K116" s="61"/>
      <c r="L116" s="166" t="s">
        <v>83</v>
      </c>
      <c r="M116" s="167"/>
      <c r="N116" s="168"/>
    </row>
    <row r="117" spans="1:14" ht="20.100000000000001" customHeight="1">
      <c r="A117">
        <v>59</v>
      </c>
      <c r="B117" s="56">
        <v>18</v>
      </c>
      <c r="C117" s="92" t="s">
        <v>191</v>
      </c>
      <c r="D117" s="58" t="s">
        <v>305</v>
      </c>
      <c r="E117" s="59" t="s">
        <v>80</v>
      </c>
      <c r="F117" s="95" t="s">
        <v>291</v>
      </c>
      <c r="G117" s="95" t="s">
        <v>171</v>
      </c>
      <c r="H117" s="60"/>
      <c r="I117" s="61"/>
      <c r="J117" s="61"/>
      <c r="K117" s="61"/>
      <c r="L117" s="166" t="s">
        <v>83</v>
      </c>
      <c r="M117" s="167"/>
      <c r="N117" s="168"/>
    </row>
    <row r="118" spans="1:14" ht="20.100000000000001" customHeight="1">
      <c r="A118">
        <v>60</v>
      </c>
      <c r="B118" s="56">
        <v>19</v>
      </c>
      <c r="C118" s="92" t="s">
        <v>262</v>
      </c>
      <c r="D118" s="58" t="s">
        <v>306</v>
      </c>
      <c r="E118" s="59" t="s">
        <v>80</v>
      </c>
      <c r="F118" s="95" t="s">
        <v>291</v>
      </c>
      <c r="G118" s="95" t="s">
        <v>171</v>
      </c>
      <c r="H118" s="60"/>
      <c r="I118" s="61"/>
      <c r="J118" s="61"/>
      <c r="K118" s="61"/>
      <c r="L118" s="166" t="s">
        <v>83</v>
      </c>
      <c r="M118" s="167"/>
      <c r="N118" s="168"/>
    </row>
    <row r="119" spans="1:14" ht="20.100000000000001" customHeight="1">
      <c r="A119">
        <v>61</v>
      </c>
      <c r="B119" s="56">
        <v>20</v>
      </c>
      <c r="C119" s="92" t="s">
        <v>194</v>
      </c>
      <c r="D119" s="58" t="s">
        <v>307</v>
      </c>
      <c r="E119" s="59" t="s">
        <v>105</v>
      </c>
      <c r="F119" s="95" t="s">
        <v>291</v>
      </c>
      <c r="G119" s="95" t="s">
        <v>171</v>
      </c>
      <c r="H119" s="60"/>
      <c r="I119" s="61"/>
      <c r="J119" s="61"/>
      <c r="K119" s="61"/>
      <c r="L119" s="166" t="s">
        <v>83</v>
      </c>
      <c r="M119" s="167"/>
      <c r="N119" s="168"/>
    </row>
    <row r="120" spans="1:14" ht="20.100000000000001" customHeight="1">
      <c r="A120">
        <v>62</v>
      </c>
      <c r="B120" s="56">
        <v>21</v>
      </c>
      <c r="C120" s="92" t="s">
        <v>247</v>
      </c>
      <c r="D120" s="58" t="s">
        <v>308</v>
      </c>
      <c r="E120" s="59" t="s">
        <v>111</v>
      </c>
      <c r="F120" s="95" t="s">
        <v>291</v>
      </c>
      <c r="G120" s="95" t="s">
        <v>172</v>
      </c>
      <c r="H120" s="60"/>
      <c r="I120" s="61"/>
      <c r="J120" s="61"/>
      <c r="K120" s="61"/>
      <c r="L120" s="166" t="s">
        <v>83</v>
      </c>
      <c r="M120" s="167"/>
      <c r="N120" s="168"/>
    </row>
    <row r="121" spans="1:14" ht="20.100000000000001" customHeight="1">
      <c r="A121">
        <v>63</v>
      </c>
      <c r="B121" s="56">
        <v>22</v>
      </c>
      <c r="C121" s="92" t="s">
        <v>180</v>
      </c>
      <c r="D121" s="58" t="s">
        <v>309</v>
      </c>
      <c r="E121" s="59" t="s">
        <v>98</v>
      </c>
      <c r="F121" s="95" t="s">
        <v>291</v>
      </c>
      <c r="G121" s="95" t="s">
        <v>171</v>
      </c>
      <c r="H121" s="60"/>
      <c r="I121" s="61"/>
      <c r="J121" s="61"/>
      <c r="K121" s="61"/>
      <c r="L121" s="166" t="s">
        <v>83</v>
      </c>
      <c r="M121" s="167"/>
      <c r="N121" s="168"/>
    </row>
    <row r="122" spans="1:14" ht="20.100000000000001" customHeight="1">
      <c r="A122">
        <v>64</v>
      </c>
      <c r="B122" s="56">
        <v>23</v>
      </c>
      <c r="C122" s="92" t="s">
        <v>198</v>
      </c>
      <c r="D122" s="58" t="s">
        <v>253</v>
      </c>
      <c r="E122" s="59" t="s">
        <v>79</v>
      </c>
      <c r="F122" s="95" t="s">
        <v>291</v>
      </c>
      <c r="G122" s="95" t="s">
        <v>171</v>
      </c>
      <c r="H122" s="60"/>
      <c r="I122" s="61"/>
      <c r="J122" s="61"/>
      <c r="K122" s="61"/>
      <c r="L122" s="166" t="s">
        <v>83</v>
      </c>
      <c r="M122" s="167"/>
      <c r="N122" s="168"/>
    </row>
    <row r="123" spans="1:14" ht="20.100000000000001" customHeight="1">
      <c r="A123">
        <v>65</v>
      </c>
      <c r="B123" s="56">
        <v>24</v>
      </c>
      <c r="C123" s="92" t="s">
        <v>226</v>
      </c>
      <c r="D123" s="58" t="s">
        <v>310</v>
      </c>
      <c r="E123" s="59" t="s">
        <v>79</v>
      </c>
      <c r="F123" s="95" t="s">
        <v>291</v>
      </c>
      <c r="G123" s="95" t="s">
        <v>172</v>
      </c>
      <c r="H123" s="60"/>
      <c r="I123" s="61"/>
      <c r="J123" s="61"/>
      <c r="K123" s="61"/>
      <c r="L123" s="166" t="s">
        <v>83</v>
      </c>
      <c r="M123" s="167"/>
      <c r="N123" s="168"/>
    </row>
    <row r="124" spans="1:14" ht="20.100000000000001" customHeight="1">
      <c r="A124">
        <v>0</v>
      </c>
      <c r="B124" s="56">
        <v>25</v>
      </c>
      <c r="C124" s="92" t="s">
        <v>83</v>
      </c>
      <c r="D124" s="58" t="s">
        <v>83</v>
      </c>
      <c r="E124" s="59" t="s">
        <v>83</v>
      </c>
      <c r="F124" s="95" t="s">
        <v>83</v>
      </c>
      <c r="G124" s="95" t="s">
        <v>83</v>
      </c>
      <c r="H124" s="60"/>
      <c r="I124" s="61"/>
      <c r="J124" s="61"/>
      <c r="K124" s="61"/>
      <c r="L124" s="166" t="s">
        <v>83</v>
      </c>
      <c r="M124" s="167"/>
      <c r="N124" s="168"/>
    </row>
    <row r="125" spans="1:14" ht="20.100000000000001" customHeight="1">
      <c r="A125">
        <v>0</v>
      </c>
      <c r="B125" s="56">
        <v>26</v>
      </c>
      <c r="C125" s="92" t="s">
        <v>83</v>
      </c>
      <c r="D125" s="58" t="s">
        <v>83</v>
      </c>
      <c r="E125" s="59" t="s">
        <v>83</v>
      </c>
      <c r="F125" s="95" t="s">
        <v>83</v>
      </c>
      <c r="G125" s="95" t="s">
        <v>83</v>
      </c>
      <c r="H125" s="60"/>
      <c r="I125" s="61"/>
      <c r="J125" s="61"/>
      <c r="K125" s="61"/>
      <c r="L125" s="166" t="s">
        <v>83</v>
      </c>
      <c r="M125" s="167"/>
      <c r="N125" s="168"/>
    </row>
    <row r="126" spans="1:14" ht="20.100000000000001" customHeight="1">
      <c r="A126">
        <v>0</v>
      </c>
      <c r="B126" s="56">
        <v>27</v>
      </c>
      <c r="C126" s="92" t="s">
        <v>83</v>
      </c>
      <c r="D126" s="58" t="s">
        <v>83</v>
      </c>
      <c r="E126" s="59" t="s">
        <v>83</v>
      </c>
      <c r="F126" s="95" t="s">
        <v>83</v>
      </c>
      <c r="G126" s="95" t="s">
        <v>83</v>
      </c>
      <c r="H126" s="60"/>
      <c r="I126" s="61"/>
      <c r="J126" s="61"/>
      <c r="K126" s="61"/>
      <c r="L126" s="166" t="s">
        <v>83</v>
      </c>
      <c r="M126" s="167"/>
      <c r="N126" s="168"/>
    </row>
    <row r="127" spans="1:14" ht="20.100000000000001" customHeight="1">
      <c r="A127">
        <v>0</v>
      </c>
      <c r="B127" s="56">
        <v>28</v>
      </c>
      <c r="C127" s="92" t="s">
        <v>83</v>
      </c>
      <c r="D127" s="58" t="s">
        <v>83</v>
      </c>
      <c r="E127" s="59" t="s">
        <v>83</v>
      </c>
      <c r="F127" s="95" t="s">
        <v>83</v>
      </c>
      <c r="G127" s="95" t="s">
        <v>83</v>
      </c>
      <c r="H127" s="60"/>
      <c r="I127" s="61"/>
      <c r="J127" s="61"/>
      <c r="K127" s="61"/>
      <c r="L127" s="166" t="s">
        <v>83</v>
      </c>
      <c r="M127" s="167"/>
      <c r="N127" s="168"/>
    </row>
    <row r="128" spans="1:14" ht="20.100000000000001" customHeight="1">
      <c r="A128">
        <v>0</v>
      </c>
      <c r="B128" s="56">
        <v>29</v>
      </c>
      <c r="C128" s="92" t="s">
        <v>83</v>
      </c>
      <c r="D128" s="58" t="s">
        <v>83</v>
      </c>
      <c r="E128" s="59" t="s">
        <v>83</v>
      </c>
      <c r="F128" s="95" t="s">
        <v>83</v>
      </c>
      <c r="G128" s="95" t="s">
        <v>83</v>
      </c>
      <c r="H128" s="60"/>
      <c r="I128" s="61"/>
      <c r="J128" s="61"/>
      <c r="K128" s="61"/>
      <c r="L128" s="166" t="s">
        <v>83</v>
      </c>
      <c r="M128" s="167"/>
      <c r="N128" s="168"/>
    </row>
    <row r="129" spans="1:15" ht="20.100000000000001" customHeight="1">
      <c r="A129">
        <v>0</v>
      </c>
      <c r="B129" s="63">
        <v>30</v>
      </c>
      <c r="C129" s="92" t="s">
        <v>83</v>
      </c>
      <c r="D129" s="58" t="s">
        <v>83</v>
      </c>
      <c r="E129" s="59" t="s">
        <v>83</v>
      </c>
      <c r="F129" s="95" t="s">
        <v>83</v>
      </c>
      <c r="G129" s="95" t="s">
        <v>83</v>
      </c>
      <c r="H129" s="64"/>
      <c r="I129" s="65"/>
      <c r="J129" s="65"/>
      <c r="K129" s="65"/>
      <c r="L129" s="166" t="s">
        <v>83</v>
      </c>
      <c r="M129" s="167"/>
      <c r="N129" s="168"/>
    </row>
    <row r="130" spans="1:15" ht="23.25" customHeight="1">
      <c r="A130">
        <v>0</v>
      </c>
      <c r="B130" s="66" t="s">
        <v>71</v>
      </c>
      <c r="C130" s="93"/>
      <c r="D130" s="68"/>
      <c r="E130" s="69"/>
      <c r="F130" s="96"/>
      <c r="G130" s="96"/>
      <c r="H130" s="71"/>
      <c r="I130" s="72"/>
      <c r="J130" s="72"/>
      <c r="K130" s="72"/>
      <c r="L130" s="62"/>
      <c r="M130" s="62"/>
      <c r="N130" s="62"/>
    </row>
    <row r="131" spans="1:15" ht="20.100000000000001" customHeight="1">
      <c r="A131">
        <v>0</v>
      </c>
      <c r="B131" s="73" t="s">
        <v>86</v>
      </c>
      <c r="C131" s="94"/>
      <c r="D131" s="75"/>
      <c r="E131" s="76"/>
      <c r="F131" s="97"/>
      <c r="G131" s="97"/>
      <c r="H131" s="78"/>
      <c r="I131" s="79"/>
      <c r="J131" s="79"/>
      <c r="K131" s="79"/>
      <c r="L131" s="80"/>
      <c r="M131" s="80"/>
      <c r="N131" s="80"/>
    </row>
    <row r="132" spans="1:15" ht="18.75" customHeight="1">
      <c r="A132">
        <v>0</v>
      </c>
      <c r="B132" s="81"/>
      <c r="C132" s="94"/>
      <c r="D132" s="75"/>
      <c r="E132" s="76"/>
      <c r="F132" s="97"/>
      <c r="G132" s="97"/>
      <c r="H132" s="78"/>
      <c r="I132" s="79"/>
      <c r="J132" s="79"/>
      <c r="K132" s="79"/>
      <c r="L132" s="80"/>
      <c r="M132" s="80"/>
      <c r="N132" s="80"/>
    </row>
    <row r="133" spans="1:15" ht="18" customHeight="1">
      <c r="A133">
        <v>0</v>
      </c>
      <c r="B133" s="81"/>
      <c r="C133" s="94"/>
      <c r="D133" s="75"/>
      <c r="E133" s="76"/>
      <c r="F133" s="97"/>
      <c r="G133" s="97"/>
      <c r="H133" s="78"/>
      <c r="I133" s="79"/>
      <c r="J133" s="79"/>
      <c r="K133" s="79"/>
      <c r="L133" s="80"/>
      <c r="M133" s="80"/>
      <c r="N133" s="80"/>
    </row>
    <row r="134" spans="1:15" ht="8.25" customHeight="1">
      <c r="A134">
        <v>0</v>
      </c>
      <c r="B134" s="81"/>
      <c r="C134" s="94"/>
      <c r="D134" s="75"/>
      <c r="E134" s="76"/>
      <c r="F134" s="97"/>
      <c r="G134" s="97"/>
      <c r="H134" s="78"/>
      <c r="I134" s="79"/>
      <c r="J134" s="79"/>
      <c r="K134" s="79"/>
      <c r="L134" s="80"/>
      <c r="M134" s="80"/>
      <c r="N134" s="80"/>
    </row>
    <row r="135" spans="1:15" ht="20.100000000000001" customHeight="1">
      <c r="A135">
        <v>0</v>
      </c>
      <c r="C135" s="98" t="s">
        <v>85</v>
      </c>
      <c r="D135" s="75"/>
      <c r="E135" s="76"/>
      <c r="F135" s="97"/>
      <c r="G135" s="97"/>
      <c r="H135" s="78"/>
      <c r="I135" s="79"/>
      <c r="J135" s="79"/>
      <c r="K135" s="79"/>
      <c r="L135" s="80"/>
      <c r="M135" s="80"/>
      <c r="N135" s="80"/>
    </row>
    <row r="136" spans="1:15" ht="13.5" customHeight="1">
      <c r="A136">
        <v>0</v>
      </c>
      <c r="B136" s="82"/>
      <c r="C136" s="94"/>
      <c r="D136" s="75"/>
      <c r="E136" s="76"/>
      <c r="F136" s="97"/>
      <c r="G136" s="97"/>
      <c r="H136" s="99" t="s">
        <v>52</v>
      </c>
      <c r="I136" s="100">
        <v>4</v>
      </c>
      <c r="J136" s="79"/>
      <c r="K136" s="102" t="s">
        <v>50</v>
      </c>
      <c r="L136" s="103">
        <v>1</v>
      </c>
      <c r="N136" s="101"/>
      <c r="O136" s="91"/>
    </row>
    <row r="138" spans="1:15" s="47" customFormat="1">
      <c r="C138" s="186" t="s">
        <v>57</v>
      </c>
      <c r="D138" s="186"/>
      <c r="E138" s="48"/>
      <c r="F138" s="183" t="s">
        <v>178</v>
      </c>
      <c r="G138" s="183"/>
      <c r="H138" s="183"/>
      <c r="I138" s="183"/>
      <c r="J138" s="183"/>
      <c r="K138" s="183"/>
      <c r="L138" s="49" t="s">
        <v>326</v>
      </c>
    </row>
    <row r="139" spans="1:15" s="47" customFormat="1">
      <c r="C139" s="186" t="s">
        <v>176</v>
      </c>
      <c r="D139" s="186"/>
      <c r="E139" s="50" t="s">
        <v>165</v>
      </c>
      <c r="F139" s="187" t="s">
        <v>330</v>
      </c>
      <c r="G139" s="187"/>
      <c r="H139" s="187"/>
      <c r="I139" s="187"/>
      <c r="J139" s="187"/>
      <c r="K139" s="187"/>
      <c r="L139" s="51" t="s">
        <v>60</v>
      </c>
      <c r="M139" s="52" t="s">
        <v>61</v>
      </c>
      <c r="N139" s="52">
        <v>2</v>
      </c>
    </row>
    <row r="140" spans="1:15" s="53" customFormat="1" ht="18.75" customHeight="1">
      <c r="C140" s="54" t="s">
        <v>263</v>
      </c>
      <c r="D140" s="184" t="s">
        <v>331</v>
      </c>
      <c r="E140" s="184"/>
      <c r="F140" s="184"/>
      <c r="G140" s="184"/>
      <c r="H140" s="184"/>
      <c r="I140" s="184"/>
      <c r="J140" s="184"/>
      <c r="K140" s="184"/>
      <c r="L140" s="51" t="s">
        <v>62</v>
      </c>
      <c r="M140" s="51" t="s">
        <v>61</v>
      </c>
      <c r="N140" s="51">
        <v>2</v>
      </c>
    </row>
    <row r="141" spans="1:15" s="53" customFormat="1" ht="18.75" customHeight="1">
      <c r="B141" s="185" t="s">
        <v>336</v>
      </c>
      <c r="C141" s="185"/>
      <c r="D141" s="185"/>
      <c r="E141" s="185"/>
      <c r="F141" s="185"/>
      <c r="G141" s="185"/>
      <c r="H141" s="185"/>
      <c r="I141" s="185"/>
      <c r="J141" s="185"/>
      <c r="K141" s="185"/>
      <c r="L141" s="51" t="s">
        <v>63</v>
      </c>
      <c r="M141" s="51" t="s">
        <v>61</v>
      </c>
      <c r="N141" s="51">
        <v>1</v>
      </c>
    </row>
    <row r="142" spans="1:15" ht="9" customHeight="1"/>
    <row r="143" spans="1:15" ht="15" customHeight="1">
      <c r="B143" s="173" t="s">
        <v>4</v>
      </c>
      <c r="C143" s="172" t="s">
        <v>64</v>
      </c>
      <c r="D143" s="181" t="s">
        <v>9</v>
      </c>
      <c r="E143" s="182" t="s">
        <v>10</v>
      </c>
      <c r="F143" s="172" t="s">
        <v>75</v>
      </c>
      <c r="G143" s="172" t="s">
        <v>76</v>
      </c>
      <c r="H143" s="172" t="s">
        <v>66</v>
      </c>
      <c r="I143" s="172" t="s">
        <v>67</v>
      </c>
      <c r="J143" s="174" t="s">
        <v>56</v>
      </c>
      <c r="K143" s="174"/>
      <c r="L143" s="175" t="s">
        <v>68</v>
      </c>
      <c r="M143" s="176"/>
      <c r="N143" s="177"/>
    </row>
    <row r="144" spans="1:15" ht="27" customHeight="1">
      <c r="B144" s="173"/>
      <c r="C144" s="173"/>
      <c r="D144" s="181"/>
      <c r="E144" s="182"/>
      <c r="F144" s="173"/>
      <c r="G144" s="173"/>
      <c r="H144" s="173"/>
      <c r="I144" s="173"/>
      <c r="J144" s="55" t="s">
        <v>69</v>
      </c>
      <c r="K144" s="55" t="s">
        <v>70</v>
      </c>
      <c r="L144" s="178"/>
      <c r="M144" s="179"/>
      <c r="N144" s="180"/>
    </row>
    <row r="145" spans="1:14" ht="20.100000000000001" customHeight="1">
      <c r="A145">
        <v>66</v>
      </c>
      <c r="B145" s="56">
        <v>1</v>
      </c>
      <c r="C145" s="92" t="s">
        <v>199</v>
      </c>
      <c r="D145" s="58" t="s">
        <v>311</v>
      </c>
      <c r="E145" s="59" t="s">
        <v>129</v>
      </c>
      <c r="F145" s="95" t="s">
        <v>291</v>
      </c>
      <c r="G145" s="95" t="s">
        <v>171</v>
      </c>
      <c r="H145" s="60"/>
      <c r="I145" s="61"/>
      <c r="J145" s="61"/>
      <c r="K145" s="61"/>
      <c r="L145" s="169" t="s">
        <v>83</v>
      </c>
      <c r="M145" s="170"/>
      <c r="N145" s="171"/>
    </row>
    <row r="146" spans="1:14" ht="20.100000000000001" customHeight="1">
      <c r="A146">
        <v>67</v>
      </c>
      <c r="B146" s="56">
        <v>2</v>
      </c>
      <c r="C146" s="92" t="s">
        <v>201</v>
      </c>
      <c r="D146" s="58" t="s">
        <v>312</v>
      </c>
      <c r="E146" s="59" t="s">
        <v>120</v>
      </c>
      <c r="F146" s="95" t="s">
        <v>291</v>
      </c>
      <c r="G146" s="95" t="s">
        <v>171</v>
      </c>
      <c r="H146" s="60"/>
      <c r="I146" s="61"/>
      <c r="J146" s="61"/>
      <c r="K146" s="61"/>
      <c r="L146" s="166" t="s">
        <v>83</v>
      </c>
      <c r="M146" s="167"/>
      <c r="N146" s="168"/>
    </row>
    <row r="147" spans="1:14" ht="20.100000000000001" customHeight="1">
      <c r="A147">
        <v>68</v>
      </c>
      <c r="B147" s="56">
        <v>3</v>
      </c>
      <c r="C147" s="92" t="s">
        <v>227</v>
      </c>
      <c r="D147" s="58" t="s">
        <v>133</v>
      </c>
      <c r="E147" s="59" t="s">
        <v>106</v>
      </c>
      <c r="F147" s="95" t="s">
        <v>291</v>
      </c>
      <c r="G147" s="95" t="s">
        <v>172</v>
      </c>
      <c r="H147" s="60"/>
      <c r="I147" s="61"/>
      <c r="J147" s="61"/>
      <c r="K147" s="61"/>
      <c r="L147" s="166" t="s">
        <v>83</v>
      </c>
      <c r="M147" s="167"/>
      <c r="N147" s="168"/>
    </row>
    <row r="148" spans="1:14" ht="20.100000000000001" customHeight="1">
      <c r="A148">
        <v>69</v>
      </c>
      <c r="B148" s="56">
        <v>4</v>
      </c>
      <c r="C148" s="92" t="s">
        <v>203</v>
      </c>
      <c r="D148" s="58" t="s">
        <v>313</v>
      </c>
      <c r="E148" s="59" t="s">
        <v>82</v>
      </c>
      <c r="F148" s="95" t="s">
        <v>291</v>
      </c>
      <c r="G148" s="95" t="s">
        <v>171</v>
      </c>
      <c r="H148" s="60"/>
      <c r="I148" s="61"/>
      <c r="J148" s="61"/>
      <c r="K148" s="61"/>
      <c r="L148" s="166" t="s">
        <v>83</v>
      </c>
      <c r="M148" s="167"/>
      <c r="N148" s="168"/>
    </row>
    <row r="149" spans="1:14" ht="20.100000000000001" customHeight="1">
      <c r="A149">
        <v>70</v>
      </c>
      <c r="B149" s="56">
        <v>5</v>
      </c>
      <c r="C149" s="92" t="s">
        <v>204</v>
      </c>
      <c r="D149" s="58" t="s">
        <v>314</v>
      </c>
      <c r="E149" s="59" t="s">
        <v>118</v>
      </c>
      <c r="F149" s="95" t="s">
        <v>291</v>
      </c>
      <c r="G149" s="95" t="s">
        <v>171</v>
      </c>
      <c r="H149" s="60"/>
      <c r="I149" s="61"/>
      <c r="J149" s="61"/>
      <c r="K149" s="61"/>
      <c r="L149" s="166" t="s">
        <v>83</v>
      </c>
      <c r="M149" s="167"/>
      <c r="N149" s="168"/>
    </row>
    <row r="150" spans="1:14" ht="20.100000000000001" customHeight="1">
      <c r="A150">
        <v>71</v>
      </c>
      <c r="B150" s="56">
        <v>6</v>
      </c>
      <c r="C150" s="92" t="s">
        <v>234</v>
      </c>
      <c r="D150" s="58" t="s">
        <v>315</v>
      </c>
      <c r="E150" s="59" t="s">
        <v>94</v>
      </c>
      <c r="F150" s="95" t="s">
        <v>291</v>
      </c>
      <c r="G150" s="95" t="s">
        <v>170</v>
      </c>
      <c r="H150" s="60"/>
      <c r="I150" s="61"/>
      <c r="J150" s="61"/>
      <c r="K150" s="61"/>
      <c r="L150" s="166" t="s">
        <v>83</v>
      </c>
      <c r="M150" s="167"/>
      <c r="N150" s="168"/>
    </row>
    <row r="151" spans="1:14" ht="20.100000000000001" customHeight="1">
      <c r="A151">
        <v>72</v>
      </c>
      <c r="B151" s="56">
        <v>7</v>
      </c>
      <c r="C151" s="92" t="s">
        <v>205</v>
      </c>
      <c r="D151" s="58" t="s">
        <v>316</v>
      </c>
      <c r="E151" s="59" t="s">
        <v>94</v>
      </c>
      <c r="F151" s="95" t="s">
        <v>291</v>
      </c>
      <c r="G151" s="95" t="s">
        <v>171</v>
      </c>
      <c r="H151" s="60"/>
      <c r="I151" s="61"/>
      <c r="J151" s="61"/>
      <c r="K151" s="61"/>
      <c r="L151" s="166" t="s">
        <v>83</v>
      </c>
      <c r="M151" s="167"/>
      <c r="N151" s="168"/>
    </row>
    <row r="152" spans="1:14" ht="20.100000000000001" customHeight="1">
      <c r="A152">
        <v>73</v>
      </c>
      <c r="B152" s="56">
        <v>8</v>
      </c>
      <c r="C152" s="92" t="s">
        <v>208</v>
      </c>
      <c r="D152" s="58" t="s">
        <v>317</v>
      </c>
      <c r="E152" s="59" t="s">
        <v>134</v>
      </c>
      <c r="F152" s="95" t="s">
        <v>291</v>
      </c>
      <c r="G152" s="95" t="s">
        <v>171</v>
      </c>
      <c r="H152" s="60"/>
      <c r="I152" s="61"/>
      <c r="J152" s="61"/>
      <c r="K152" s="61"/>
      <c r="L152" s="166" t="s">
        <v>83</v>
      </c>
      <c r="M152" s="167"/>
      <c r="N152" s="168"/>
    </row>
    <row r="153" spans="1:14" ht="20.100000000000001" customHeight="1">
      <c r="A153">
        <v>74</v>
      </c>
      <c r="B153" s="56">
        <v>9</v>
      </c>
      <c r="C153" s="92" t="s">
        <v>245</v>
      </c>
      <c r="D153" s="58" t="s">
        <v>318</v>
      </c>
      <c r="E153" s="59" t="s">
        <v>110</v>
      </c>
      <c r="F153" s="95" t="s">
        <v>291</v>
      </c>
      <c r="G153" s="95" t="s">
        <v>171</v>
      </c>
      <c r="H153" s="60"/>
      <c r="I153" s="61"/>
      <c r="J153" s="61"/>
      <c r="K153" s="61"/>
      <c r="L153" s="166" t="s">
        <v>83</v>
      </c>
      <c r="M153" s="167"/>
      <c r="N153" s="168"/>
    </row>
    <row r="154" spans="1:14" ht="20.100000000000001" customHeight="1">
      <c r="A154">
        <v>75</v>
      </c>
      <c r="B154" s="56">
        <v>10</v>
      </c>
      <c r="C154" s="92" t="s">
        <v>229</v>
      </c>
      <c r="D154" s="58" t="s">
        <v>145</v>
      </c>
      <c r="E154" s="59" t="s">
        <v>99</v>
      </c>
      <c r="F154" s="95" t="s">
        <v>291</v>
      </c>
      <c r="G154" s="95" t="s">
        <v>172</v>
      </c>
      <c r="H154" s="60"/>
      <c r="I154" s="61"/>
      <c r="J154" s="61"/>
      <c r="K154" s="61"/>
      <c r="L154" s="166" t="s">
        <v>83</v>
      </c>
      <c r="M154" s="167"/>
      <c r="N154" s="168"/>
    </row>
    <row r="155" spans="1:14" ht="20.100000000000001" customHeight="1">
      <c r="A155">
        <v>76</v>
      </c>
      <c r="B155" s="56">
        <v>11</v>
      </c>
      <c r="C155" s="92" t="s">
        <v>209</v>
      </c>
      <c r="D155" s="58" t="s">
        <v>319</v>
      </c>
      <c r="E155" s="59" t="s">
        <v>99</v>
      </c>
      <c r="F155" s="95" t="s">
        <v>291</v>
      </c>
      <c r="G155" s="95" t="s">
        <v>171</v>
      </c>
      <c r="H155" s="60"/>
      <c r="I155" s="61"/>
      <c r="J155" s="61"/>
      <c r="K155" s="61"/>
      <c r="L155" s="166" t="s">
        <v>83</v>
      </c>
      <c r="M155" s="167"/>
      <c r="N155" s="168"/>
    </row>
    <row r="156" spans="1:14" ht="20.100000000000001" customHeight="1">
      <c r="A156">
        <v>77</v>
      </c>
      <c r="B156" s="56">
        <v>12</v>
      </c>
      <c r="C156" s="92" t="s">
        <v>210</v>
      </c>
      <c r="D156" s="58" t="s">
        <v>320</v>
      </c>
      <c r="E156" s="59" t="s">
        <v>122</v>
      </c>
      <c r="F156" s="95" t="s">
        <v>291</v>
      </c>
      <c r="G156" s="95" t="s">
        <v>171</v>
      </c>
      <c r="H156" s="60"/>
      <c r="I156" s="61"/>
      <c r="J156" s="61"/>
      <c r="K156" s="61"/>
      <c r="L156" s="166" t="s">
        <v>83</v>
      </c>
      <c r="M156" s="167"/>
      <c r="N156" s="168"/>
    </row>
    <row r="157" spans="1:14" ht="20.100000000000001" customHeight="1">
      <c r="A157">
        <v>78</v>
      </c>
      <c r="B157" s="56">
        <v>13</v>
      </c>
      <c r="C157" s="92" t="s">
        <v>230</v>
      </c>
      <c r="D157" s="58" t="s">
        <v>321</v>
      </c>
      <c r="E157" s="59" t="s">
        <v>122</v>
      </c>
      <c r="F157" s="95" t="s">
        <v>291</v>
      </c>
      <c r="G157" s="95" t="s">
        <v>172</v>
      </c>
      <c r="H157" s="60"/>
      <c r="I157" s="61"/>
      <c r="J157" s="61"/>
      <c r="K157" s="61"/>
      <c r="L157" s="166" t="s">
        <v>83</v>
      </c>
      <c r="M157" s="167"/>
      <c r="N157" s="168"/>
    </row>
    <row r="158" spans="1:14" ht="20.100000000000001" customHeight="1">
      <c r="A158">
        <v>79</v>
      </c>
      <c r="B158" s="56">
        <v>14</v>
      </c>
      <c r="C158" s="92" t="s">
        <v>231</v>
      </c>
      <c r="D158" s="58" t="s">
        <v>131</v>
      </c>
      <c r="E158" s="59" t="s">
        <v>91</v>
      </c>
      <c r="F158" s="95" t="s">
        <v>291</v>
      </c>
      <c r="G158" s="95" t="s">
        <v>172</v>
      </c>
      <c r="H158" s="60"/>
      <c r="I158" s="61"/>
      <c r="J158" s="61"/>
      <c r="K158" s="61"/>
      <c r="L158" s="166" t="s">
        <v>83</v>
      </c>
      <c r="M158" s="167"/>
      <c r="N158" s="168"/>
    </row>
    <row r="159" spans="1:14" ht="20.100000000000001" customHeight="1">
      <c r="A159">
        <v>80</v>
      </c>
      <c r="B159" s="56">
        <v>15</v>
      </c>
      <c r="C159" s="92" t="s">
        <v>213</v>
      </c>
      <c r="D159" s="58" t="s">
        <v>322</v>
      </c>
      <c r="E159" s="59" t="s">
        <v>135</v>
      </c>
      <c r="F159" s="95" t="s">
        <v>291</v>
      </c>
      <c r="G159" s="95" t="s">
        <v>171</v>
      </c>
      <c r="H159" s="60"/>
      <c r="I159" s="61"/>
      <c r="J159" s="61"/>
      <c r="K159" s="61"/>
      <c r="L159" s="166" t="s">
        <v>83</v>
      </c>
      <c r="M159" s="167"/>
      <c r="N159" s="168"/>
    </row>
    <row r="160" spans="1:14" ht="20.100000000000001" customHeight="1">
      <c r="A160">
        <v>81</v>
      </c>
      <c r="B160" s="56">
        <v>16</v>
      </c>
      <c r="C160" s="92" t="s">
        <v>232</v>
      </c>
      <c r="D160" s="58" t="s">
        <v>323</v>
      </c>
      <c r="E160" s="59" t="s">
        <v>116</v>
      </c>
      <c r="F160" s="95" t="s">
        <v>291</v>
      </c>
      <c r="G160" s="95" t="s">
        <v>172</v>
      </c>
      <c r="H160" s="60"/>
      <c r="I160" s="61"/>
      <c r="J160" s="61"/>
      <c r="K160" s="61"/>
      <c r="L160" s="166" t="s">
        <v>83</v>
      </c>
      <c r="M160" s="167"/>
      <c r="N160" s="168"/>
    </row>
    <row r="161" spans="1:14" ht="20.100000000000001" customHeight="1">
      <c r="A161">
        <v>82</v>
      </c>
      <c r="B161" s="56">
        <v>17</v>
      </c>
      <c r="C161" s="92" t="s">
        <v>240</v>
      </c>
      <c r="D161" s="58" t="s">
        <v>324</v>
      </c>
      <c r="E161" s="59" t="s">
        <v>110</v>
      </c>
      <c r="F161" s="95" t="s">
        <v>325</v>
      </c>
      <c r="G161" s="95" t="s">
        <v>173</v>
      </c>
      <c r="H161" s="60"/>
      <c r="I161" s="61"/>
      <c r="J161" s="61"/>
      <c r="K161" s="61"/>
      <c r="L161" s="166" t="s">
        <v>337</v>
      </c>
      <c r="M161" s="167"/>
      <c r="N161" s="168"/>
    </row>
    <row r="162" spans="1:14" ht="20.100000000000001" customHeight="1">
      <c r="A162">
        <v>0</v>
      </c>
      <c r="B162" s="56">
        <v>18</v>
      </c>
      <c r="C162" s="92" t="s">
        <v>83</v>
      </c>
      <c r="D162" s="58" t="s">
        <v>83</v>
      </c>
      <c r="E162" s="59" t="s">
        <v>83</v>
      </c>
      <c r="F162" s="95" t="s">
        <v>83</v>
      </c>
      <c r="G162" s="95" t="s">
        <v>83</v>
      </c>
      <c r="H162" s="60"/>
      <c r="I162" s="61"/>
      <c r="J162" s="61"/>
      <c r="K162" s="61"/>
      <c r="L162" s="166" t="s">
        <v>83</v>
      </c>
      <c r="M162" s="167"/>
      <c r="N162" s="168"/>
    </row>
    <row r="163" spans="1:14" ht="20.100000000000001" customHeight="1">
      <c r="A163">
        <v>0</v>
      </c>
      <c r="B163" s="56">
        <v>19</v>
      </c>
      <c r="C163" s="92" t="s">
        <v>83</v>
      </c>
      <c r="D163" s="58" t="s">
        <v>83</v>
      </c>
      <c r="E163" s="59" t="s">
        <v>83</v>
      </c>
      <c r="F163" s="95" t="s">
        <v>83</v>
      </c>
      <c r="G163" s="95" t="s">
        <v>83</v>
      </c>
      <c r="H163" s="60"/>
      <c r="I163" s="61"/>
      <c r="J163" s="61"/>
      <c r="K163" s="61"/>
      <c r="L163" s="166" t="s">
        <v>83</v>
      </c>
      <c r="M163" s="167"/>
      <c r="N163" s="168"/>
    </row>
    <row r="164" spans="1:14" ht="20.100000000000001" customHeight="1">
      <c r="A164">
        <v>0</v>
      </c>
      <c r="B164" s="56">
        <v>20</v>
      </c>
      <c r="C164" s="92" t="s">
        <v>83</v>
      </c>
      <c r="D164" s="58" t="s">
        <v>83</v>
      </c>
      <c r="E164" s="59" t="s">
        <v>83</v>
      </c>
      <c r="F164" s="95" t="s">
        <v>83</v>
      </c>
      <c r="G164" s="95" t="s">
        <v>83</v>
      </c>
      <c r="H164" s="60"/>
      <c r="I164" s="61"/>
      <c r="J164" s="61"/>
      <c r="K164" s="61"/>
      <c r="L164" s="166" t="s">
        <v>83</v>
      </c>
      <c r="M164" s="167"/>
      <c r="N164" s="168"/>
    </row>
    <row r="165" spans="1:14" ht="20.100000000000001" customHeight="1">
      <c r="A165">
        <v>0</v>
      </c>
      <c r="B165" s="56">
        <v>21</v>
      </c>
      <c r="C165" s="92" t="s">
        <v>83</v>
      </c>
      <c r="D165" s="58" t="s">
        <v>83</v>
      </c>
      <c r="E165" s="59" t="s">
        <v>83</v>
      </c>
      <c r="F165" s="95" t="s">
        <v>83</v>
      </c>
      <c r="G165" s="95" t="s">
        <v>83</v>
      </c>
      <c r="H165" s="60"/>
      <c r="I165" s="61"/>
      <c r="J165" s="61"/>
      <c r="K165" s="61"/>
      <c r="L165" s="166" t="s">
        <v>83</v>
      </c>
      <c r="M165" s="167"/>
      <c r="N165" s="168"/>
    </row>
    <row r="166" spans="1:14" ht="20.100000000000001" customHeight="1">
      <c r="A166">
        <v>0</v>
      </c>
      <c r="B166" s="56">
        <v>22</v>
      </c>
      <c r="C166" s="92" t="s">
        <v>83</v>
      </c>
      <c r="D166" s="58" t="s">
        <v>83</v>
      </c>
      <c r="E166" s="59" t="s">
        <v>83</v>
      </c>
      <c r="F166" s="95" t="s">
        <v>83</v>
      </c>
      <c r="G166" s="95" t="s">
        <v>83</v>
      </c>
      <c r="H166" s="60"/>
      <c r="I166" s="61"/>
      <c r="J166" s="61"/>
      <c r="K166" s="61"/>
      <c r="L166" s="166" t="s">
        <v>83</v>
      </c>
      <c r="M166" s="167"/>
      <c r="N166" s="168"/>
    </row>
    <row r="167" spans="1:14" ht="20.100000000000001" customHeight="1">
      <c r="A167">
        <v>0</v>
      </c>
      <c r="B167" s="56">
        <v>23</v>
      </c>
      <c r="C167" s="92" t="s">
        <v>83</v>
      </c>
      <c r="D167" s="58" t="s">
        <v>83</v>
      </c>
      <c r="E167" s="59" t="s">
        <v>83</v>
      </c>
      <c r="F167" s="95" t="s">
        <v>83</v>
      </c>
      <c r="G167" s="95" t="s">
        <v>83</v>
      </c>
      <c r="H167" s="60"/>
      <c r="I167" s="61"/>
      <c r="J167" s="61"/>
      <c r="K167" s="61"/>
      <c r="L167" s="166" t="s">
        <v>83</v>
      </c>
      <c r="M167" s="167"/>
      <c r="N167" s="168"/>
    </row>
    <row r="168" spans="1:14" ht="20.100000000000001" customHeight="1">
      <c r="A168">
        <v>0</v>
      </c>
      <c r="B168" s="56">
        <v>24</v>
      </c>
      <c r="C168" s="92" t="s">
        <v>83</v>
      </c>
      <c r="D168" s="58" t="s">
        <v>83</v>
      </c>
      <c r="E168" s="59" t="s">
        <v>83</v>
      </c>
      <c r="F168" s="95" t="s">
        <v>83</v>
      </c>
      <c r="G168" s="95" t="s">
        <v>83</v>
      </c>
      <c r="H168" s="60"/>
      <c r="I168" s="61"/>
      <c r="J168" s="61"/>
      <c r="K168" s="61"/>
      <c r="L168" s="166" t="s">
        <v>83</v>
      </c>
      <c r="M168" s="167"/>
      <c r="N168" s="168"/>
    </row>
    <row r="169" spans="1:14" ht="20.100000000000001" customHeight="1">
      <c r="A169">
        <v>0</v>
      </c>
      <c r="B169" s="56">
        <v>25</v>
      </c>
      <c r="C169" s="92" t="s">
        <v>83</v>
      </c>
      <c r="D169" s="58" t="s">
        <v>83</v>
      </c>
      <c r="E169" s="59" t="s">
        <v>83</v>
      </c>
      <c r="F169" s="95" t="s">
        <v>83</v>
      </c>
      <c r="G169" s="95" t="s">
        <v>83</v>
      </c>
      <c r="H169" s="60"/>
      <c r="I169" s="61"/>
      <c r="J169" s="61"/>
      <c r="K169" s="61"/>
      <c r="L169" s="166" t="s">
        <v>83</v>
      </c>
      <c r="M169" s="167"/>
      <c r="N169" s="168"/>
    </row>
    <row r="170" spans="1:14" ht="20.100000000000001" customHeight="1">
      <c r="A170">
        <v>0</v>
      </c>
      <c r="B170" s="56">
        <v>26</v>
      </c>
      <c r="C170" s="92" t="s">
        <v>83</v>
      </c>
      <c r="D170" s="58" t="s">
        <v>83</v>
      </c>
      <c r="E170" s="59" t="s">
        <v>83</v>
      </c>
      <c r="F170" s="95" t="s">
        <v>83</v>
      </c>
      <c r="G170" s="95" t="s">
        <v>83</v>
      </c>
      <c r="H170" s="60"/>
      <c r="I170" s="61"/>
      <c r="J170" s="61"/>
      <c r="K170" s="61"/>
      <c r="L170" s="166" t="s">
        <v>83</v>
      </c>
      <c r="M170" s="167"/>
      <c r="N170" s="168"/>
    </row>
    <row r="171" spans="1:14" ht="20.100000000000001" customHeight="1">
      <c r="A171">
        <v>0</v>
      </c>
      <c r="B171" s="56">
        <v>27</v>
      </c>
      <c r="C171" s="92" t="s">
        <v>83</v>
      </c>
      <c r="D171" s="58" t="s">
        <v>83</v>
      </c>
      <c r="E171" s="59" t="s">
        <v>83</v>
      </c>
      <c r="F171" s="95" t="s">
        <v>83</v>
      </c>
      <c r="G171" s="95" t="s">
        <v>83</v>
      </c>
      <c r="H171" s="60"/>
      <c r="I171" s="61"/>
      <c r="J171" s="61"/>
      <c r="K171" s="61"/>
      <c r="L171" s="166" t="s">
        <v>83</v>
      </c>
      <c r="M171" s="167"/>
      <c r="N171" s="168"/>
    </row>
    <row r="172" spans="1:14" ht="20.100000000000001" customHeight="1">
      <c r="A172">
        <v>0</v>
      </c>
      <c r="B172" s="56">
        <v>28</v>
      </c>
      <c r="C172" s="92" t="s">
        <v>83</v>
      </c>
      <c r="D172" s="58" t="s">
        <v>83</v>
      </c>
      <c r="E172" s="59" t="s">
        <v>83</v>
      </c>
      <c r="F172" s="95" t="s">
        <v>83</v>
      </c>
      <c r="G172" s="95" t="s">
        <v>83</v>
      </c>
      <c r="H172" s="60"/>
      <c r="I172" s="61"/>
      <c r="J172" s="61"/>
      <c r="K172" s="61"/>
      <c r="L172" s="166" t="s">
        <v>83</v>
      </c>
      <c r="M172" s="167"/>
      <c r="N172" s="168"/>
    </row>
    <row r="173" spans="1:14" ht="20.100000000000001" customHeight="1">
      <c r="A173">
        <v>0</v>
      </c>
      <c r="B173" s="56">
        <v>29</v>
      </c>
      <c r="C173" s="92" t="s">
        <v>83</v>
      </c>
      <c r="D173" s="58" t="s">
        <v>83</v>
      </c>
      <c r="E173" s="59" t="s">
        <v>83</v>
      </c>
      <c r="F173" s="95" t="s">
        <v>83</v>
      </c>
      <c r="G173" s="95" t="s">
        <v>83</v>
      </c>
      <c r="H173" s="60"/>
      <c r="I173" s="61"/>
      <c r="J173" s="61"/>
      <c r="K173" s="61"/>
      <c r="L173" s="166" t="s">
        <v>83</v>
      </c>
      <c r="M173" s="167"/>
      <c r="N173" s="168"/>
    </row>
    <row r="174" spans="1:14" ht="20.100000000000001" customHeight="1">
      <c r="A174">
        <v>0</v>
      </c>
      <c r="B174" s="63">
        <v>30</v>
      </c>
      <c r="C174" s="92" t="s">
        <v>83</v>
      </c>
      <c r="D174" s="58" t="s">
        <v>83</v>
      </c>
      <c r="E174" s="59" t="s">
        <v>83</v>
      </c>
      <c r="F174" s="95" t="s">
        <v>83</v>
      </c>
      <c r="G174" s="95" t="s">
        <v>83</v>
      </c>
      <c r="H174" s="64"/>
      <c r="I174" s="65"/>
      <c r="J174" s="65"/>
      <c r="K174" s="65"/>
      <c r="L174" s="166" t="s">
        <v>83</v>
      </c>
      <c r="M174" s="167"/>
      <c r="N174" s="168"/>
    </row>
    <row r="175" spans="1:14" ht="23.25" customHeight="1">
      <c r="A175">
        <v>0</v>
      </c>
      <c r="B175" s="66" t="s">
        <v>71</v>
      </c>
      <c r="C175" s="93"/>
      <c r="D175" s="68"/>
      <c r="E175" s="69"/>
      <c r="F175" s="96"/>
      <c r="G175" s="96"/>
      <c r="H175" s="71"/>
      <c r="I175" s="72"/>
      <c r="J175" s="72"/>
      <c r="K175" s="72"/>
      <c r="L175" s="62"/>
      <c r="M175" s="62"/>
      <c r="N175" s="62"/>
    </row>
    <row r="176" spans="1:14" ht="20.100000000000001" customHeight="1">
      <c r="A176">
        <v>0</v>
      </c>
      <c r="B176" s="73" t="s">
        <v>86</v>
      </c>
      <c r="C176" s="94"/>
      <c r="D176" s="75"/>
      <c r="E176" s="76"/>
      <c r="F176" s="97"/>
      <c r="G176" s="97"/>
      <c r="H176" s="78"/>
      <c r="I176" s="79"/>
      <c r="J176" s="79"/>
      <c r="K176" s="79"/>
      <c r="L176" s="80"/>
      <c r="M176" s="80"/>
      <c r="N176" s="80"/>
    </row>
    <row r="177" spans="1:15" ht="18.75" customHeight="1">
      <c r="A177">
        <v>0</v>
      </c>
      <c r="B177" s="81"/>
      <c r="C177" s="94"/>
      <c r="D177" s="75"/>
      <c r="E177" s="76"/>
      <c r="F177" s="97"/>
      <c r="G177" s="97"/>
      <c r="H177" s="78"/>
      <c r="I177" s="79"/>
      <c r="J177" s="79"/>
      <c r="K177" s="79"/>
      <c r="L177" s="80"/>
      <c r="M177" s="80"/>
      <c r="N177" s="80"/>
    </row>
    <row r="178" spans="1:15" ht="18" customHeight="1">
      <c r="A178">
        <v>0</v>
      </c>
      <c r="B178" s="81"/>
      <c r="C178" s="94"/>
      <c r="D178" s="75"/>
      <c r="E178" s="76"/>
      <c r="F178" s="97"/>
      <c r="G178" s="97"/>
      <c r="H178" s="78"/>
      <c r="I178" s="79"/>
      <c r="J178" s="79"/>
      <c r="K178" s="79"/>
      <c r="L178" s="80"/>
      <c r="M178" s="80"/>
      <c r="N178" s="80"/>
    </row>
    <row r="179" spans="1:15" ht="8.25" customHeight="1">
      <c r="A179">
        <v>0</v>
      </c>
      <c r="B179" s="81"/>
      <c r="C179" s="94"/>
      <c r="D179" s="75"/>
      <c r="E179" s="76"/>
      <c r="F179" s="97"/>
      <c r="G179" s="97"/>
      <c r="H179" s="78"/>
      <c r="I179" s="79"/>
      <c r="J179" s="79"/>
      <c r="K179" s="79"/>
      <c r="L179" s="80"/>
      <c r="M179" s="80"/>
      <c r="N179" s="80"/>
    </row>
    <row r="180" spans="1:15" ht="20.100000000000001" customHeight="1">
      <c r="A180">
        <v>0</v>
      </c>
      <c r="C180" s="98" t="s">
        <v>85</v>
      </c>
      <c r="D180" s="75"/>
      <c r="E180" s="76"/>
      <c r="F180" s="97"/>
      <c r="G180" s="97"/>
      <c r="H180" s="78"/>
      <c r="I180" s="79"/>
      <c r="J180" s="79"/>
      <c r="K180" s="79"/>
      <c r="L180" s="80"/>
      <c r="M180" s="80"/>
      <c r="N180" s="80"/>
    </row>
    <row r="181" spans="1:15" ht="13.5" customHeight="1">
      <c r="A181">
        <v>0</v>
      </c>
      <c r="B181" s="82"/>
      <c r="C181" s="94"/>
      <c r="D181" s="75"/>
      <c r="E181" s="76"/>
      <c r="F181" s="97"/>
      <c r="G181" s="97"/>
      <c r="H181" s="99" t="s">
        <v>53</v>
      </c>
      <c r="I181" s="100">
        <v>4</v>
      </c>
      <c r="J181" s="79"/>
      <c r="K181" s="102" t="s">
        <v>50</v>
      </c>
      <c r="L181" s="103">
        <v>1</v>
      </c>
      <c r="N181" s="101"/>
      <c r="O181" s="91"/>
    </row>
  </sheetData>
  <mergeCells count="184">
    <mergeCell ref="L171:N171"/>
    <mergeCell ref="L172:N172"/>
    <mergeCell ref="L173:N173"/>
    <mergeCell ref="L174:N174"/>
    <mergeCell ref="L165:N165"/>
    <mergeCell ref="L166:N166"/>
    <mergeCell ref="L167:N167"/>
    <mergeCell ref="L168:N168"/>
    <mergeCell ref="L169:N169"/>
    <mergeCell ref="L170:N170"/>
    <mergeCell ref="L159:N159"/>
    <mergeCell ref="L160:N160"/>
    <mergeCell ref="L161:N161"/>
    <mergeCell ref="L162:N162"/>
    <mergeCell ref="L163:N163"/>
    <mergeCell ref="L164:N164"/>
    <mergeCell ref="L153:N153"/>
    <mergeCell ref="L154:N154"/>
    <mergeCell ref="L155:N155"/>
    <mergeCell ref="L156:N156"/>
    <mergeCell ref="L157:N157"/>
    <mergeCell ref="L158:N158"/>
    <mergeCell ref="L147:N147"/>
    <mergeCell ref="L148:N148"/>
    <mergeCell ref="L149:N149"/>
    <mergeCell ref="L150:N150"/>
    <mergeCell ref="L151:N151"/>
    <mergeCell ref="L152:N152"/>
    <mergeCell ref="H143:H144"/>
    <mergeCell ref="I143:I144"/>
    <mergeCell ref="J143:K143"/>
    <mergeCell ref="L143:N144"/>
    <mergeCell ref="L145:N145"/>
    <mergeCell ref="L146:N146"/>
    <mergeCell ref="C139:D139"/>
    <mergeCell ref="F139:K139"/>
    <mergeCell ref="D140:K140"/>
    <mergeCell ref="B141:K141"/>
    <mergeCell ref="B143:B144"/>
    <mergeCell ref="C143:C144"/>
    <mergeCell ref="D143:D144"/>
    <mergeCell ref="E143:E144"/>
    <mergeCell ref="F143:F144"/>
    <mergeCell ref="G143:G144"/>
    <mergeCell ref="L126:N126"/>
    <mergeCell ref="L127:N127"/>
    <mergeCell ref="L128:N128"/>
    <mergeCell ref="L129:N129"/>
    <mergeCell ref="C138:D138"/>
    <mergeCell ref="F138:K138"/>
    <mergeCell ref="L120:N120"/>
    <mergeCell ref="L121:N121"/>
    <mergeCell ref="L122:N122"/>
    <mergeCell ref="L123:N123"/>
    <mergeCell ref="L124:N124"/>
    <mergeCell ref="L125:N125"/>
    <mergeCell ref="L114:N114"/>
    <mergeCell ref="L115:N115"/>
    <mergeCell ref="L116:N116"/>
    <mergeCell ref="L117:N117"/>
    <mergeCell ref="L118:N118"/>
    <mergeCell ref="L119:N119"/>
    <mergeCell ref="L108:N108"/>
    <mergeCell ref="L109:N109"/>
    <mergeCell ref="L110:N110"/>
    <mergeCell ref="L111:N111"/>
    <mergeCell ref="L112:N112"/>
    <mergeCell ref="L113:N113"/>
    <mergeCell ref="L102:N102"/>
    <mergeCell ref="L103:N103"/>
    <mergeCell ref="L104:N104"/>
    <mergeCell ref="L105:N105"/>
    <mergeCell ref="L106:N106"/>
    <mergeCell ref="L107:N107"/>
    <mergeCell ref="H98:H99"/>
    <mergeCell ref="I98:I99"/>
    <mergeCell ref="J98:K98"/>
    <mergeCell ref="L98:N99"/>
    <mergeCell ref="L100:N100"/>
    <mergeCell ref="L101:N101"/>
    <mergeCell ref="C94:D94"/>
    <mergeCell ref="F94:K94"/>
    <mergeCell ref="D95:K95"/>
    <mergeCell ref="B96:K96"/>
    <mergeCell ref="B98:B99"/>
    <mergeCell ref="C98:C99"/>
    <mergeCell ref="D98:D99"/>
    <mergeCell ref="E98:E99"/>
    <mergeCell ref="F98:F99"/>
    <mergeCell ref="G98:G99"/>
    <mergeCell ref="L81:N81"/>
    <mergeCell ref="L82:N82"/>
    <mergeCell ref="L83:N83"/>
    <mergeCell ref="L84:N84"/>
    <mergeCell ref="C93:D93"/>
    <mergeCell ref="F93:K93"/>
    <mergeCell ref="L75:N75"/>
    <mergeCell ref="L76:N76"/>
    <mergeCell ref="L77:N77"/>
    <mergeCell ref="L78:N78"/>
    <mergeCell ref="L79:N79"/>
    <mergeCell ref="L80:N80"/>
    <mergeCell ref="L69:N69"/>
    <mergeCell ref="L70:N70"/>
    <mergeCell ref="L71:N71"/>
    <mergeCell ref="L72:N72"/>
    <mergeCell ref="L73:N73"/>
    <mergeCell ref="L74:N74"/>
    <mergeCell ref="L63:N63"/>
    <mergeCell ref="L64:N64"/>
    <mergeCell ref="L65:N65"/>
    <mergeCell ref="L66:N66"/>
    <mergeCell ref="L67:N67"/>
    <mergeCell ref="L68:N68"/>
    <mergeCell ref="L57:N57"/>
    <mergeCell ref="L58:N58"/>
    <mergeCell ref="L59:N59"/>
    <mergeCell ref="L60:N60"/>
    <mergeCell ref="L61:N61"/>
    <mergeCell ref="L62:N62"/>
    <mergeCell ref="H53:H54"/>
    <mergeCell ref="I53:I54"/>
    <mergeCell ref="J53:K53"/>
    <mergeCell ref="L53:N54"/>
    <mergeCell ref="L55:N55"/>
    <mergeCell ref="L56:N56"/>
    <mergeCell ref="C49:D49"/>
    <mergeCell ref="F49:K49"/>
    <mergeCell ref="D50:K50"/>
    <mergeCell ref="B51:K51"/>
    <mergeCell ref="B53:B54"/>
    <mergeCell ref="C53:C54"/>
    <mergeCell ref="D53:D54"/>
    <mergeCell ref="E53:E54"/>
    <mergeCell ref="F53:F54"/>
    <mergeCell ref="G53:G54"/>
    <mergeCell ref="L36:N36"/>
    <mergeCell ref="L37:N37"/>
    <mergeCell ref="L38:N38"/>
    <mergeCell ref="L39:N39"/>
    <mergeCell ref="C48:D48"/>
    <mergeCell ref="F48:K48"/>
    <mergeCell ref="L30:N30"/>
    <mergeCell ref="L31:N31"/>
    <mergeCell ref="L32:N32"/>
    <mergeCell ref="L33:N33"/>
    <mergeCell ref="L34:N34"/>
    <mergeCell ref="L35:N35"/>
    <mergeCell ref="L24:N24"/>
    <mergeCell ref="L25:N25"/>
    <mergeCell ref="L26:N26"/>
    <mergeCell ref="L27:N27"/>
    <mergeCell ref="L28:N28"/>
    <mergeCell ref="L29:N29"/>
    <mergeCell ref="L18:N18"/>
    <mergeCell ref="L19:N19"/>
    <mergeCell ref="L20:N20"/>
    <mergeCell ref="L21:N21"/>
    <mergeCell ref="L22:N22"/>
    <mergeCell ref="L23:N23"/>
    <mergeCell ref="L12:N12"/>
    <mergeCell ref="L13:N13"/>
    <mergeCell ref="L14:N14"/>
    <mergeCell ref="L15:N15"/>
    <mergeCell ref="L16:N16"/>
    <mergeCell ref="L17:N17"/>
    <mergeCell ref="H8:H9"/>
    <mergeCell ref="I8:I9"/>
    <mergeCell ref="J8:K8"/>
    <mergeCell ref="L8:N9"/>
    <mergeCell ref="L10:N10"/>
    <mergeCell ref="L11:N11"/>
    <mergeCell ref="B8:B9"/>
    <mergeCell ref="C8:C9"/>
    <mergeCell ref="D8:D9"/>
    <mergeCell ref="E8:E9"/>
    <mergeCell ref="F8:F9"/>
    <mergeCell ref="G8:G9"/>
    <mergeCell ref="C3:D3"/>
    <mergeCell ref="F3:K3"/>
    <mergeCell ref="C4:D4"/>
    <mergeCell ref="F4:K4"/>
    <mergeCell ref="D5:K5"/>
    <mergeCell ref="B6:K6"/>
  </mergeCells>
  <conditionalFormatting sqref="A10:A46">
    <cfRule type="cellIs" dxfId="15" priority="7" stopIfTrue="1" operator="equal">
      <formula>0</formula>
    </cfRule>
  </conditionalFormatting>
  <conditionalFormatting sqref="G8:G39 L10:N45 K46:L46 N46">
    <cfRule type="cellIs" dxfId="14" priority="8" stopIfTrue="1" operator="equal">
      <formula>0</formula>
    </cfRule>
  </conditionalFormatting>
  <conditionalFormatting sqref="A55:A91">
    <cfRule type="cellIs" dxfId="13" priority="5" stopIfTrue="1" operator="equal">
      <formula>0</formula>
    </cfRule>
  </conditionalFormatting>
  <conditionalFormatting sqref="G53:G84 L55:N90 K91:L91 N91">
    <cfRule type="cellIs" dxfId="12" priority="6" stopIfTrue="1" operator="equal">
      <formula>0</formula>
    </cfRule>
  </conditionalFormatting>
  <conditionalFormatting sqref="A100:A136">
    <cfRule type="cellIs" dxfId="11" priority="3" stopIfTrue="1" operator="equal">
      <formula>0</formula>
    </cfRule>
  </conditionalFormatting>
  <conditionalFormatting sqref="G98:G129 L100:N135 K136:L136 N136">
    <cfRule type="cellIs" dxfId="10" priority="4" stopIfTrue="1" operator="equal">
      <formula>0</formula>
    </cfRule>
  </conditionalFormatting>
  <conditionalFormatting sqref="A145:A181">
    <cfRule type="cellIs" dxfId="9" priority="1" stopIfTrue="1" operator="equal">
      <formula>0</formula>
    </cfRule>
  </conditionalFormatting>
  <conditionalFormatting sqref="G143:G174 L145:N180 K181:L181 N181">
    <cfRule type="cellIs" dxfId="8" priority="2" stopIfTrue="1" operator="equal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7BA2C0-3D04-4EF0-895F-EADD10633F23}">
  <dimension ref="A1:P44"/>
  <sheetViews>
    <sheetView workbookViewId="0">
      <pane ySplit="7" topLeftCell="A22" activePane="bottomLeft" state="frozen"/>
      <selection pane="bottomLeft" activeCell="F32" sqref="F32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178</v>
      </c>
      <c r="G1" s="183"/>
      <c r="H1" s="183"/>
      <c r="I1" s="183"/>
      <c r="J1" s="183"/>
      <c r="K1" s="183"/>
      <c r="L1" s="49" t="s">
        <v>327</v>
      </c>
    </row>
    <row r="2" spans="1:15" s="47" customFormat="1">
      <c r="C2" s="186" t="s">
        <v>176</v>
      </c>
      <c r="D2" s="186"/>
      <c r="E2" s="50" t="s">
        <v>162</v>
      </c>
      <c r="F2" s="187" t="s">
        <v>330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263</v>
      </c>
      <c r="D3" s="184" t="s">
        <v>331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332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1</v>
      </c>
      <c r="B8" s="56">
        <v>1</v>
      </c>
      <c r="C8" s="92" t="s">
        <v>182</v>
      </c>
      <c r="D8" s="58" t="s">
        <v>264</v>
      </c>
      <c r="E8" s="59" t="s">
        <v>92</v>
      </c>
      <c r="F8" s="95" t="s">
        <v>265</v>
      </c>
      <c r="G8" s="95" t="s">
        <v>169</v>
      </c>
      <c r="H8" s="60"/>
      <c r="I8" s="61"/>
      <c r="J8" s="61"/>
      <c r="K8" s="61"/>
      <c r="L8" s="169" t="s">
        <v>83</v>
      </c>
      <c r="M8" s="170"/>
      <c r="N8" s="171"/>
      <c r="O8" t="s">
        <v>333</v>
      </c>
    </row>
    <row r="9" spans="1:15" ht="20.100000000000001" customHeight="1">
      <c r="A9">
        <v>2</v>
      </c>
      <c r="B9" s="56">
        <v>2</v>
      </c>
      <c r="C9" s="92" t="s">
        <v>256</v>
      </c>
      <c r="D9" s="58" t="s">
        <v>266</v>
      </c>
      <c r="E9" s="59" t="s">
        <v>174</v>
      </c>
      <c r="F9" s="95" t="s">
        <v>265</v>
      </c>
      <c r="G9" s="95" t="s">
        <v>173</v>
      </c>
      <c r="H9" s="60"/>
      <c r="I9" s="61"/>
      <c r="J9" s="61"/>
      <c r="K9" s="61"/>
      <c r="L9" s="166" t="s">
        <v>83</v>
      </c>
      <c r="M9" s="167"/>
      <c r="N9" s="168"/>
      <c r="O9" t="s">
        <v>333</v>
      </c>
    </row>
    <row r="10" spans="1:15" ht="20.100000000000001" customHeight="1">
      <c r="A10">
        <v>3</v>
      </c>
      <c r="B10" s="56">
        <v>3</v>
      </c>
      <c r="C10" s="92" t="s">
        <v>186</v>
      </c>
      <c r="D10" s="58" t="s">
        <v>150</v>
      </c>
      <c r="E10" s="59" t="s">
        <v>108</v>
      </c>
      <c r="F10" s="95" t="s">
        <v>265</v>
      </c>
      <c r="G10" s="95" t="s">
        <v>171</v>
      </c>
      <c r="H10" s="60"/>
      <c r="I10" s="61"/>
      <c r="J10" s="61"/>
      <c r="K10" s="61"/>
      <c r="L10" s="166" t="s">
        <v>83</v>
      </c>
      <c r="M10" s="167"/>
      <c r="N10" s="168"/>
      <c r="O10" t="s">
        <v>333</v>
      </c>
    </row>
    <row r="11" spans="1:15" ht="20.100000000000001" customHeight="1">
      <c r="A11">
        <v>4</v>
      </c>
      <c r="B11" s="56">
        <v>4</v>
      </c>
      <c r="C11" s="92" t="s">
        <v>219</v>
      </c>
      <c r="D11" s="58" t="s">
        <v>267</v>
      </c>
      <c r="E11" s="59" t="s">
        <v>87</v>
      </c>
      <c r="F11" s="95" t="s">
        <v>265</v>
      </c>
      <c r="G11" s="95" t="s">
        <v>172</v>
      </c>
      <c r="H11" s="60"/>
      <c r="I11" s="61"/>
      <c r="J11" s="61"/>
      <c r="K11" s="61"/>
      <c r="L11" s="166" t="s">
        <v>83</v>
      </c>
      <c r="M11" s="167"/>
      <c r="N11" s="168"/>
      <c r="O11" t="s">
        <v>333</v>
      </c>
    </row>
    <row r="12" spans="1:15" ht="20.100000000000001" customHeight="1">
      <c r="A12">
        <v>5</v>
      </c>
      <c r="B12" s="56">
        <v>5</v>
      </c>
      <c r="C12" s="92" t="s">
        <v>187</v>
      </c>
      <c r="D12" s="58" t="s">
        <v>268</v>
      </c>
      <c r="E12" s="59" t="s">
        <v>123</v>
      </c>
      <c r="F12" s="95" t="s">
        <v>265</v>
      </c>
      <c r="G12" s="95" t="s">
        <v>171</v>
      </c>
      <c r="H12" s="60"/>
      <c r="I12" s="61"/>
      <c r="J12" s="61"/>
      <c r="K12" s="61"/>
      <c r="L12" s="166" t="s">
        <v>83</v>
      </c>
      <c r="M12" s="167"/>
      <c r="N12" s="168"/>
      <c r="O12" t="s">
        <v>333</v>
      </c>
    </row>
    <row r="13" spans="1:15" ht="20.100000000000001" customHeight="1">
      <c r="A13">
        <v>6</v>
      </c>
      <c r="B13" s="56">
        <v>6</v>
      </c>
      <c r="C13" s="92" t="s">
        <v>181</v>
      </c>
      <c r="D13" s="58" t="s">
        <v>151</v>
      </c>
      <c r="E13" s="59" t="s">
        <v>112</v>
      </c>
      <c r="F13" s="95" t="s">
        <v>265</v>
      </c>
      <c r="G13" s="95" t="s">
        <v>167</v>
      </c>
      <c r="H13" s="60"/>
      <c r="I13" s="61"/>
      <c r="J13" s="61"/>
      <c r="K13" s="61"/>
      <c r="L13" s="166" t="s">
        <v>83</v>
      </c>
      <c r="M13" s="167"/>
      <c r="N13" s="168"/>
      <c r="O13" t="s">
        <v>333</v>
      </c>
    </row>
    <row r="14" spans="1:15" ht="20.100000000000001" customHeight="1">
      <c r="A14">
        <v>7</v>
      </c>
      <c r="B14" s="56">
        <v>7</v>
      </c>
      <c r="C14" s="92" t="s">
        <v>246</v>
      </c>
      <c r="D14" s="58" t="s">
        <v>269</v>
      </c>
      <c r="E14" s="59" t="s">
        <v>77</v>
      </c>
      <c r="F14" s="95" t="s">
        <v>265</v>
      </c>
      <c r="G14" s="95" t="s">
        <v>171</v>
      </c>
      <c r="H14" s="60"/>
      <c r="I14" s="61"/>
      <c r="J14" s="61"/>
      <c r="K14" s="61"/>
      <c r="L14" s="166" t="s">
        <v>83</v>
      </c>
      <c r="M14" s="167"/>
      <c r="N14" s="168"/>
      <c r="O14" t="s">
        <v>333</v>
      </c>
    </row>
    <row r="15" spans="1:15" ht="20.100000000000001" customHeight="1">
      <c r="A15">
        <v>8</v>
      </c>
      <c r="B15" s="56">
        <v>8</v>
      </c>
      <c r="C15" s="92" t="s">
        <v>190</v>
      </c>
      <c r="D15" s="58" t="s">
        <v>270</v>
      </c>
      <c r="E15" s="59" t="s">
        <v>113</v>
      </c>
      <c r="F15" s="95" t="s">
        <v>265</v>
      </c>
      <c r="G15" s="95" t="s">
        <v>171</v>
      </c>
      <c r="H15" s="60"/>
      <c r="I15" s="61"/>
      <c r="J15" s="61"/>
      <c r="K15" s="61"/>
      <c r="L15" s="166" t="s">
        <v>83</v>
      </c>
      <c r="M15" s="167"/>
      <c r="N15" s="168"/>
      <c r="O15" t="s">
        <v>333</v>
      </c>
    </row>
    <row r="16" spans="1:15" ht="20.100000000000001" customHeight="1">
      <c r="A16">
        <v>9</v>
      </c>
      <c r="B16" s="56">
        <v>9</v>
      </c>
      <c r="C16" s="92" t="s">
        <v>222</v>
      </c>
      <c r="D16" s="58" t="s">
        <v>250</v>
      </c>
      <c r="E16" s="59" t="s">
        <v>109</v>
      </c>
      <c r="F16" s="95" t="s">
        <v>265</v>
      </c>
      <c r="G16" s="95" t="s">
        <v>172</v>
      </c>
      <c r="H16" s="60"/>
      <c r="I16" s="61"/>
      <c r="J16" s="61"/>
      <c r="K16" s="61"/>
      <c r="L16" s="166" t="s">
        <v>83</v>
      </c>
      <c r="M16" s="167"/>
      <c r="N16" s="168"/>
      <c r="O16" t="s">
        <v>333</v>
      </c>
    </row>
    <row r="17" spans="1:15" ht="20.100000000000001" customHeight="1">
      <c r="A17">
        <v>10</v>
      </c>
      <c r="B17" s="56">
        <v>10</v>
      </c>
      <c r="C17" s="92" t="s">
        <v>223</v>
      </c>
      <c r="D17" s="58" t="s">
        <v>166</v>
      </c>
      <c r="E17" s="59" t="s">
        <v>128</v>
      </c>
      <c r="F17" s="95" t="s">
        <v>265</v>
      </c>
      <c r="G17" s="95" t="s">
        <v>172</v>
      </c>
      <c r="H17" s="60"/>
      <c r="I17" s="61"/>
      <c r="J17" s="61"/>
      <c r="K17" s="61"/>
      <c r="L17" s="166" t="s">
        <v>83</v>
      </c>
      <c r="M17" s="167"/>
      <c r="N17" s="168"/>
      <c r="O17" t="s">
        <v>333</v>
      </c>
    </row>
    <row r="18" spans="1:15" ht="20.100000000000001" customHeight="1">
      <c r="A18">
        <v>11</v>
      </c>
      <c r="B18" s="56">
        <v>11</v>
      </c>
      <c r="C18" s="92" t="s">
        <v>224</v>
      </c>
      <c r="D18" s="58" t="s">
        <v>130</v>
      </c>
      <c r="E18" s="59" t="s">
        <v>90</v>
      </c>
      <c r="F18" s="95" t="s">
        <v>265</v>
      </c>
      <c r="G18" s="95" t="s">
        <v>172</v>
      </c>
      <c r="H18" s="60"/>
      <c r="I18" s="61"/>
      <c r="J18" s="61"/>
      <c r="K18" s="61"/>
      <c r="L18" s="166" t="s">
        <v>83</v>
      </c>
      <c r="M18" s="167"/>
      <c r="N18" s="168"/>
      <c r="O18" t="s">
        <v>333</v>
      </c>
    </row>
    <row r="19" spans="1:15" ht="20.100000000000001" customHeight="1">
      <c r="A19">
        <v>12</v>
      </c>
      <c r="B19" s="56">
        <v>12</v>
      </c>
      <c r="C19" s="92" t="s">
        <v>243</v>
      </c>
      <c r="D19" s="58" t="s">
        <v>271</v>
      </c>
      <c r="E19" s="59" t="s">
        <v>93</v>
      </c>
      <c r="F19" s="95" t="s">
        <v>265</v>
      </c>
      <c r="G19" s="95" t="s">
        <v>171</v>
      </c>
      <c r="H19" s="60"/>
      <c r="I19" s="61"/>
      <c r="J19" s="61"/>
      <c r="K19" s="61"/>
      <c r="L19" s="166" t="s">
        <v>83</v>
      </c>
      <c r="M19" s="167"/>
      <c r="N19" s="168"/>
      <c r="O19" t="s">
        <v>333</v>
      </c>
    </row>
    <row r="20" spans="1:15" ht="20.100000000000001" customHeight="1">
      <c r="A20">
        <v>13</v>
      </c>
      <c r="B20" s="56">
        <v>13</v>
      </c>
      <c r="C20" s="92" t="s">
        <v>192</v>
      </c>
      <c r="D20" s="58" t="s">
        <v>272</v>
      </c>
      <c r="E20" s="59" t="s">
        <v>100</v>
      </c>
      <c r="F20" s="95" t="s">
        <v>265</v>
      </c>
      <c r="G20" s="95" t="s">
        <v>171</v>
      </c>
      <c r="H20" s="60"/>
      <c r="I20" s="61"/>
      <c r="J20" s="61"/>
      <c r="K20" s="61"/>
      <c r="L20" s="166" t="s">
        <v>83</v>
      </c>
      <c r="M20" s="167"/>
      <c r="N20" s="168"/>
      <c r="O20" t="s">
        <v>333</v>
      </c>
    </row>
    <row r="21" spans="1:15" ht="20.100000000000001" customHeight="1">
      <c r="A21">
        <v>14</v>
      </c>
      <c r="B21" s="56">
        <v>14</v>
      </c>
      <c r="C21" s="92" t="s">
        <v>193</v>
      </c>
      <c r="D21" s="58" t="s">
        <v>273</v>
      </c>
      <c r="E21" s="59" t="s">
        <v>105</v>
      </c>
      <c r="F21" s="95" t="s">
        <v>265</v>
      </c>
      <c r="G21" s="95" t="s">
        <v>171</v>
      </c>
      <c r="H21" s="60"/>
      <c r="I21" s="61"/>
      <c r="J21" s="61"/>
      <c r="K21" s="61"/>
      <c r="L21" s="166" t="s">
        <v>83</v>
      </c>
      <c r="M21" s="167"/>
      <c r="N21" s="168"/>
      <c r="O21" t="s">
        <v>333</v>
      </c>
    </row>
    <row r="22" spans="1:15" ht="20.100000000000001" customHeight="1">
      <c r="A22">
        <v>15</v>
      </c>
      <c r="B22" s="56">
        <v>15</v>
      </c>
      <c r="C22" s="92" t="s">
        <v>195</v>
      </c>
      <c r="D22" s="58" t="s">
        <v>147</v>
      </c>
      <c r="E22" s="59" t="s">
        <v>105</v>
      </c>
      <c r="F22" s="95" t="s">
        <v>265</v>
      </c>
      <c r="G22" s="95" t="s">
        <v>171</v>
      </c>
      <c r="H22" s="60"/>
      <c r="I22" s="61"/>
      <c r="J22" s="61"/>
      <c r="K22" s="61"/>
      <c r="L22" s="166" t="s">
        <v>83</v>
      </c>
      <c r="M22" s="167"/>
      <c r="N22" s="168"/>
      <c r="O22" t="s">
        <v>333</v>
      </c>
    </row>
    <row r="23" spans="1:15" ht="20.100000000000001" customHeight="1">
      <c r="A23">
        <v>16</v>
      </c>
      <c r="B23" s="56">
        <v>16</v>
      </c>
      <c r="C23" s="92" t="s">
        <v>196</v>
      </c>
      <c r="D23" s="58" t="s">
        <v>274</v>
      </c>
      <c r="E23" s="59" t="s">
        <v>111</v>
      </c>
      <c r="F23" s="95" t="s">
        <v>265</v>
      </c>
      <c r="G23" s="95" t="s">
        <v>171</v>
      </c>
      <c r="H23" s="60"/>
      <c r="I23" s="61"/>
      <c r="J23" s="61"/>
      <c r="K23" s="61"/>
      <c r="L23" s="166" t="s">
        <v>83</v>
      </c>
      <c r="M23" s="167"/>
      <c r="N23" s="168"/>
      <c r="O23" t="s">
        <v>333</v>
      </c>
    </row>
    <row r="24" spans="1:15" ht="20.100000000000001" customHeight="1">
      <c r="A24">
        <v>17</v>
      </c>
      <c r="B24" s="56">
        <v>17</v>
      </c>
      <c r="C24" s="92" t="s">
        <v>244</v>
      </c>
      <c r="D24" s="58" t="s">
        <v>275</v>
      </c>
      <c r="E24" s="59" t="s">
        <v>97</v>
      </c>
      <c r="F24" s="95" t="s">
        <v>265</v>
      </c>
      <c r="G24" s="95" t="s">
        <v>171</v>
      </c>
      <c r="H24" s="60"/>
      <c r="I24" s="61"/>
      <c r="J24" s="61"/>
      <c r="K24" s="61"/>
      <c r="L24" s="166" t="s">
        <v>83</v>
      </c>
      <c r="M24" s="167"/>
      <c r="N24" s="168"/>
      <c r="O24" t="s">
        <v>333</v>
      </c>
    </row>
    <row r="25" spans="1:15" ht="20.100000000000001" customHeight="1">
      <c r="A25">
        <v>0</v>
      </c>
      <c r="B25" s="56">
        <v>18</v>
      </c>
      <c r="C25" s="92" t="s">
        <v>83</v>
      </c>
      <c r="D25" s="58" t="s">
        <v>83</v>
      </c>
      <c r="E25" s="59" t="s">
        <v>83</v>
      </c>
      <c r="F25" s="95" t="s">
        <v>83</v>
      </c>
      <c r="G25" s="95" t="s">
        <v>83</v>
      </c>
      <c r="H25" s="60"/>
      <c r="I25" s="61"/>
      <c r="J25" s="61"/>
      <c r="K25" s="61"/>
      <c r="L25" s="166" t="s">
        <v>83</v>
      </c>
      <c r="M25" s="167"/>
      <c r="N25" s="168"/>
      <c r="O25" t="s">
        <v>333</v>
      </c>
    </row>
    <row r="26" spans="1:15" ht="20.100000000000001" customHeight="1">
      <c r="A26">
        <v>0</v>
      </c>
      <c r="B26" s="56">
        <v>19</v>
      </c>
      <c r="C26" s="92" t="s">
        <v>83</v>
      </c>
      <c r="D26" s="58" t="s">
        <v>83</v>
      </c>
      <c r="E26" s="59" t="s">
        <v>83</v>
      </c>
      <c r="F26" s="95" t="s">
        <v>83</v>
      </c>
      <c r="G26" s="95" t="s">
        <v>83</v>
      </c>
      <c r="H26" s="60"/>
      <c r="I26" s="61"/>
      <c r="J26" s="61"/>
      <c r="K26" s="61"/>
      <c r="L26" s="166" t="s">
        <v>83</v>
      </c>
      <c r="M26" s="167"/>
      <c r="N26" s="168"/>
      <c r="O26" t="s">
        <v>333</v>
      </c>
    </row>
    <row r="27" spans="1:15" ht="20.100000000000001" customHeight="1">
      <c r="A27">
        <v>0</v>
      </c>
      <c r="B27" s="56">
        <v>20</v>
      </c>
      <c r="C27" s="92" t="s">
        <v>83</v>
      </c>
      <c r="D27" s="58" t="s">
        <v>83</v>
      </c>
      <c r="E27" s="59" t="s">
        <v>83</v>
      </c>
      <c r="F27" s="95" t="s">
        <v>83</v>
      </c>
      <c r="G27" s="95" t="s">
        <v>83</v>
      </c>
      <c r="H27" s="60"/>
      <c r="I27" s="61"/>
      <c r="J27" s="61"/>
      <c r="K27" s="61"/>
      <c r="L27" s="166" t="s">
        <v>83</v>
      </c>
      <c r="M27" s="167"/>
      <c r="N27" s="168"/>
      <c r="O27" t="s">
        <v>333</v>
      </c>
    </row>
    <row r="28" spans="1:15" ht="20.100000000000001" customHeight="1">
      <c r="A28">
        <v>0</v>
      </c>
      <c r="B28" s="56">
        <v>21</v>
      </c>
      <c r="C28" s="92" t="s">
        <v>83</v>
      </c>
      <c r="D28" s="58" t="s">
        <v>83</v>
      </c>
      <c r="E28" s="59" t="s">
        <v>83</v>
      </c>
      <c r="F28" s="95" t="s">
        <v>83</v>
      </c>
      <c r="G28" s="95" t="s">
        <v>83</v>
      </c>
      <c r="H28" s="60"/>
      <c r="I28" s="61"/>
      <c r="J28" s="61"/>
      <c r="K28" s="61"/>
      <c r="L28" s="166" t="s">
        <v>83</v>
      </c>
      <c r="M28" s="167"/>
      <c r="N28" s="168"/>
      <c r="O28" t="s">
        <v>333</v>
      </c>
    </row>
    <row r="29" spans="1:15" ht="20.100000000000001" customHeight="1">
      <c r="A29">
        <v>0</v>
      </c>
      <c r="B29" s="56">
        <v>22</v>
      </c>
      <c r="C29" s="92" t="s">
        <v>83</v>
      </c>
      <c r="D29" s="58" t="s">
        <v>83</v>
      </c>
      <c r="E29" s="59" t="s">
        <v>83</v>
      </c>
      <c r="F29" s="95" t="s">
        <v>83</v>
      </c>
      <c r="G29" s="95" t="s">
        <v>83</v>
      </c>
      <c r="H29" s="60"/>
      <c r="I29" s="61"/>
      <c r="J29" s="61"/>
      <c r="K29" s="61"/>
      <c r="L29" s="166" t="s">
        <v>83</v>
      </c>
      <c r="M29" s="167"/>
      <c r="N29" s="168"/>
      <c r="O29" t="s">
        <v>333</v>
      </c>
    </row>
    <row r="30" spans="1:15" ht="20.100000000000001" customHeight="1">
      <c r="A30">
        <v>0</v>
      </c>
      <c r="B30" s="56">
        <v>23</v>
      </c>
      <c r="C30" s="92" t="s">
        <v>83</v>
      </c>
      <c r="D30" s="58" t="s">
        <v>83</v>
      </c>
      <c r="E30" s="59" t="s">
        <v>83</v>
      </c>
      <c r="F30" s="95" t="s">
        <v>83</v>
      </c>
      <c r="G30" s="95" t="s">
        <v>83</v>
      </c>
      <c r="H30" s="60"/>
      <c r="I30" s="61"/>
      <c r="J30" s="61"/>
      <c r="K30" s="61"/>
      <c r="L30" s="166" t="s">
        <v>83</v>
      </c>
      <c r="M30" s="167"/>
      <c r="N30" s="168"/>
      <c r="O30" t="s">
        <v>333</v>
      </c>
    </row>
    <row r="31" spans="1:15" ht="20.100000000000001" customHeight="1">
      <c r="A31">
        <v>0</v>
      </c>
      <c r="B31" s="56">
        <v>24</v>
      </c>
      <c r="C31" s="92" t="s">
        <v>83</v>
      </c>
      <c r="D31" s="58" t="s">
        <v>83</v>
      </c>
      <c r="E31" s="59" t="s">
        <v>83</v>
      </c>
      <c r="F31" s="95" t="s">
        <v>83</v>
      </c>
      <c r="G31" s="95" t="s">
        <v>83</v>
      </c>
      <c r="H31" s="60"/>
      <c r="I31" s="61"/>
      <c r="J31" s="61"/>
      <c r="K31" s="61"/>
      <c r="L31" s="166" t="s">
        <v>83</v>
      </c>
      <c r="M31" s="167"/>
      <c r="N31" s="168"/>
      <c r="O31" t="s">
        <v>333</v>
      </c>
    </row>
    <row r="32" spans="1:15" ht="20.100000000000001" customHeight="1">
      <c r="A32">
        <v>0</v>
      </c>
      <c r="B32" s="56">
        <v>25</v>
      </c>
      <c r="C32" s="92" t="s">
        <v>83</v>
      </c>
      <c r="D32" s="58" t="s">
        <v>83</v>
      </c>
      <c r="E32" s="59" t="s">
        <v>83</v>
      </c>
      <c r="F32" s="95" t="s">
        <v>83</v>
      </c>
      <c r="G32" s="95" t="s">
        <v>83</v>
      </c>
      <c r="H32" s="60"/>
      <c r="I32" s="61"/>
      <c r="J32" s="61"/>
      <c r="K32" s="61"/>
      <c r="L32" s="166" t="s">
        <v>83</v>
      </c>
      <c r="M32" s="167"/>
      <c r="N32" s="168"/>
      <c r="O32" t="s">
        <v>333</v>
      </c>
    </row>
    <row r="33" spans="1:16" ht="20.100000000000001" customHeight="1">
      <c r="A33">
        <v>0</v>
      </c>
      <c r="B33" s="56">
        <v>26</v>
      </c>
      <c r="C33" s="92" t="s">
        <v>83</v>
      </c>
      <c r="D33" s="58" t="s">
        <v>83</v>
      </c>
      <c r="E33" s="59" t="s">
        <v>83</v>
      </c>
      <c r="F33" s="95" t="s">
        <v>83</v>
      </c>
      <c r="G33" s="95" t="s">
        <v>83</v>
      </c>
      <c r="H33" s="60"/>
      <c r="I33" s="61"/>
      <c r="J33" s="61"/>
      <c r="K33" s="61"/>
      <c r="L33" s="166" t="s">
        <v>83</v>
      </c>
      <c r="M33" s="167"/>
      <c r="N33" s="168"/>
      <c r="O33" t="s">
        <v>333</v>
      </c>
    </row>
    <row r="34" spans="1:16" ht="20.100000000000001" customHeight="1">
      <c r="A34">
        <v>0</v>
      </c>
      <c r="B34" s="56">
        <v>27</v>
      </c>
      <c r="C34" s="92" t="s">
        <v>83</v>
      </c>
      <c r="D34" s="58" t="s">
        <v>83</v>
      </c>
      <c r="E34" s="59" t="s">
        <v>83</v>
      </c>
      <c r="F34" s="95" t="s">
        <v>83</v>
      </c>
      <c r="G34" s="95" t="s">
        <v>83</v>
      </c>
      <c r="H34" s="60"/>
      <c r="I34" s="61"/>
      <c r="J34" s="61"/>
      <c r="K34" s="61"/>
      <c r="L34" s="166" t="s">
        <v>83</v>
      </c>
      <c r="M34" s="167"/>
      <c r="N34" s="168"/>
      <c r="O34" t="s">
        <v>333</v>
      </c>
    </row>
    <row r="35" spans="1:16" ht="20.100000000000001" customHeight="1">
      <c r="A35">
        <v>0</v>
      </c>
      <c r="B35" s="56">
        <v>28</v>
      </c>
      <c r="C35" s="92" t="s">
        <v>83</v>
      </c>
      <c r="D35" s="58" t="s">
        <v>83</v>
      </c>
      <c r="E35" s="59" t="s">
        <v>83</v>
      </c>
      <c r="F35" s="95" t="s">
        <v>83</v>
      </c>
      <c r="G35" s="95" t="s">
        <v>83</v>
      </c>
      <c r="H35" s="60"/>
      <c r="I35" s="61"/>
      <c r="J35" s="61"/>
      <c r="K35" s="61"/>
      <c r="L35" s="166" t="s">
        <v>83</v>
      </c>
      <c r="M35" s="167"/>
      <c r="N35" s="168"/>
      <c r="O35" t="s">
        <v>333</v>
      </c>
    </row>
    <row r="36" spans="1:16" ht="20.100000000000001" customHeight="1">
      <c r="A36">
        <v>0</v>
      </c>
      <c r="B36" s="56">
        <v>29</v>
      </c>
      <c r="C36" s="92" t="s">
        <v>83</v>
      </c>
      <c r="D36" s="58" t="s">
        <v>83</v>
      </c>
      <c r="E36" s="59" t="s">
        <v>83</v>
      </c>
      <c r="F36" s="95" t="s">
        <v>83</v>
      </c>
      <c r="G36" s="95" t="s">
        <v>83</v>
      </c>
      <c r="H36" s="60"/>
      <c r="I36" s="61"/>
      <c r="J36" s="61"/>
      <c r="K36" s="61"/>
      <c r="L36" s="166" t="s">
        <v>83</v>
      </c>
      <c r="M36" s="167"/>
      <c r="N36" s="168"/>
      <c r="O36" t="s">
        <v>333</v>
      </c>
    </row>
    <row r="37" spans="1:16" ht="20.100000000000001" customHeight="1">
      <c r="A37">
        <v>0</v>
      </c>
      <c r="B37" s="63">
        <v>30</v>
      </c>
      <c r="C37" s="92" t="s">
        <v>83</v>
      </c>
      <c r="D37" s="58" t="s">
        <v>83</v>
      </c>
      <c r="E37" s="59" t="s">
        <v>83</v>
      </c>
      <c r="F37" s="95" t="s">
        <v>83</v>
      </c>
      <c r="G37" s="95" t="s">
        <v>83</v>
      </c>
      <c r="H37" s="64"/>
      <c r="I37" s="65"/>
      <c r="J37" s="65"/>
      <c r="K37" s="65"/>
      <c r="L37" s="166" t="s">
        <v>83</v>
      </c>
      <c r="M37" s="167"/>
      <c r="N37" s="168"/>
      <c r="O37" t="s">
        <v>333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86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85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50</v>
      </c>
      <c r="I44" s="100">
        <v>4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7" priority="1" stopIfTrue="1" operator="equal">
      <formula>0</formula>
    </cfRule>
  </conditionalFormatting>
  <conditionalFormatting sqref="G6:G37 L8:N43 K44:L44 N44">
    <cfRule type="cellIs" dxfId="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062DA8-4A26-402C-85D6-C27D800AB432}">
  <dimension ref="A1:P44"/>
  <sheetViews>
    <sheetView workbookViewId="0">
      <pane ySplit="7" topLeftCell="A22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178</v>
      </c>
      <c r="G1" s="183"/>
      <c r="H1" s="183"/>
      <c r="I1" s="183"/>
      <c r="J1" s="183"/>
      <c r="K1" s="183"/>
      <c r="L1" s="49" t="s">
        <v>328</v>
      </c>
    </row>
    <row r="2" spans="1:15" s="47" customFormat="1">
      <c r="C2" s="186" t="s">
        <v>176</v>
      </c>
      <c r="D2" s="186"/>
      <c r="E2" s="50" t="s">
        <v>163</v>
      </c>
      <c r="F2" s="187" t="s">
        <v>330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263</v>
      </c>
      <c r="D3" s="184" t="s">
        <v>331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334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18</v>
      </c>
      <c r="B8" s="56">
        <v>1</v>
      </c>
      <c r="C8" s="92" t="s">
        <v>197</v>
      </c>
      <c r="D8" s="58" t="s">
        <v>276</v>
      </c>
      <c r="E8" s="59" t="s">
        <v>98</v>
      </c>
      <c r="F8" s="95" t="s">
        <v>265</v>
      </c>
      <c r="G8" s="95" t="s">
        <v>171</v>
      </c>
      <c r="H8" s="60"/>
      <c r="I8" s="61"/>
      <c r="J8" s="61"/>
      <c r="K8" s="61"/>
      <c r="L8" s="169" t="s">
        <v>83</v>
      </c>
      <c r="M8" s="170"/>
      <c r="N8" s="171"/>
      <c r="O8" t="s">
        <v>333</v>
      </c>
    </row>
    <row r="9" spans="1:15" ht="20.100000000000001" customHeight="1">
      <c r="A9">
        <v>19</v>
      </c>
      <c r="B9" s="56">
        <v>2</v>
      </c>
      <c r="C9" s="92" t="s">
        <v>179</v>
      </c>
      <c r="D9" s="58" t="s">
        <v>277</v>
      </c>
      <c r="E9" s="59" t="s">
        <v>98</v>
      </c>
      <c r="F9" s="95" t="s">
        <v>265</v>
      </c>
      <c r="G9" s="95" t="s">
        <v>172</v>
      </c>
      <c r="H9" s="60"/>
      <c r="I9" s="61"/>
      <c r="J9" s="61"/>
      <c r="K9" s="61"/>
      <c r="L9" s="166" t="s">
        <v>83</v>
      </c>
      <c r="M9" s="167"/>
      <c r="N9" s="168"/>
      <c r="O9" t="s">
        <v>333</v>
      </c>
    </row>
    <row r="10" spans="1:15" ht="20.100000000000001" customHeight="1">
      <c r="A10">
        <v>20</v>
      </c>
      <c r="B10" s="56">
        <v>3</v>
      </c>
      <c r="C10" s="92" t="s">
        <v>225</v>
      </c>
      <c r="D10" s="58" t="s">
        <v>137</v>
      </c>
      <c r="E10" s="59" t="s">
        <v>114</v>
      </c>
      <c r="F10" s="95" t="s">
        <v>265</v>
      </c>
      <c r="G10" s="95" t="s">
        <v>172</v>
      </c>
      <c r="H10" s="60"/>
      <c r="I10" s="61"/>
      <c r="J10" s="61"/>
      <c r="K10" s="61"/>
      <c r="L10" s="166" t="s">
        <v>83</v>
      </c>
      <c r="M10" s="167"/>
      <c r="N10" s="168"/>
      <c r="O10" t="s">
        <v>333</v>
      </c>
    </row>
    <row r="11" spans="1:15" ht="20.100000000000001" customHeight="1">
      <c r="A11">
        <v>21</v>
      </c>
      <c r="B11" s="56">
        <v>4</v>
      </c>
      <c r="C11" s="92" t="s">
        <v>258</v>
      </c>
      <c r="D11" s="58" t="s">
        <v>278</v>
      </c>
      <c r="E11" s="59" t="s">
        <v>79</v>
      </c>
      <c r="F11" s="95" t="s">
        <v>265</v>
      </c>
      <c r="G11" s="95" t="s">
        <v>173</v>
      </c>
      <c r="H11" s="60"/>
      <c r="I11" s="61"/>
      <c r="J11" s="61"/>
      <c r="K11" s="61"/>
      <c r="L11" s="166" t="s">
        <v>83</v>
      </c>
      <c r="M11" s="167"/>
      <c r="N11" s="168"/>
      <c r="O11" t="s">
        <v>333</v>
      </c>
    </row>
    <row r="12" spans="1:15" ht="20.100000000000001" customHeight="1">
      <c r="A12">
        <v>22</v>
      </c>
      <c r="B12" s="56">
        <v>5</v>
      </c>
      <c r="C12" s="92" t="s">
        <v>248</v>
      </c>
      <c r="D12" s="58" t="s">
        <v>142</v>
      </c>
      <c r="E12" s="59" t="s">
        <v>79</v>
      </c>
      <c r="F12" s="95" t="s">
        <v>265</v>
      </c>
      <c r="G12" s="95" t="s">
        <v>172</v>
      </c>
      <c r="H12" s="60"/>
      <c r="I12" s="61"/>
      <c r="J12" s="61"/>
      <c r="K12" s="61"/>
      <c r="L12" s="166" t="s">
        <v>83</v>
      </c>
      <c r="M12" s="167"/>
      <c r="N12" s="168"/>
      <c r="O12" t="s">
        <v>333</v>
      </c>
    </row>
    <row r="13" spans="1:15" ht="20.100000000000001" customHeight="1">
      <c r="A13">
        <v>23</v>
      </c>
      <c r="B13" s="56">
        <v>6</v>
      </c>
      <c r="C13" s="92" t="s">
        <v>235</v>
      </c>
      <c r="D13" s="58" t="s">
        <v>143</v>
      </c>
      <c r="E13" s="59" t="s">
        <v>129</v>
      </c>
      <c r="F13" s="95" t="s">
        <v>265</v>
      </c>
      <c r="G13" s="95" t="s">
        <v>173</v>
      </c>
      <c r="H13" s="60"/>
      <c r="I13" s="61"/>
      <c r="J13" s="61"/>
      <c r="K13" s="61"/>
      <c r="L13" s="166" t="s">
        <v>83</v>
      </c>
      <c r="M13" s="167"/>
      <c r="N13" s="168"/>
      <c r="O13" t="s">
        <v>333</v>
      </c>
    </row>
    <row r="14" spans="1:15" ht="20.100000000000001" customHeight="1">
      <c r="A14">
        <v>24</v>
      </c>
      <c r="B14" s="56">
        <v>7</v>
      </c>
      <c r="C14" s="92" t="s">
        <v>200</v>
      </c>
      <c r="D14" s="58" t="s">
        <v>279</v>
      </c>
      <c r="E14" s="59" t="s">
        <v>119</v>
      </c>
      <c r="F14" s="95" t="s">
        <v>265</v>
      </c>
      <c r="G14" s="95" t="s">
        <v>171</v>
      </c>
      <c r="H14" s="60"/>
      <c r="I14" s="61"/>
      <c r="J14" s="61"/>
      <c r="K14" s="61"/>
      <c r="L14" s="166" t="s">
        <v>83</v>
      </c>
      <c r="M14" s="167"/>
      <c r="N14" s="168"/>
      <c r="O14" t="s">
        <v>333</v>
      </c>
    </row>
    <row r="15" spans="1:15" ht="20.100000000000001" customHeight="1">
      <c r="A15">
        <v>25</v>
      </c>
      <c r="B15" s="56">
        <v>8</v>
      </c>
      <c r="C15" s="92" t="s">
        <v>259</v>
      </c>
      <c r="D15" s="58" t="s">
        <v>141</v>
      </c>
      <c r="E15" s="59" t="s">
        <v>120</v>
      </c>
      <c r="F15" s="95" t="s">
        <v>265</v>
      </c>
      <c r="G15" s="95" t="s">
        <v>173</v>
      </c>
      <c r="H15" s="60"/>
      <c r="I15" s="61"/>
      <c r="J15" s="61"/>
      <c r="K15" s="61"/>
      <c r="L15" s="166" t="s">
        <v>83</v>
      </c>
      <c r="M15" s="167"/>
      <c r="N15" s="168"/>
      <c r="O15" t="s">
        <v>333</v>
      </c>
    </row>
    <row r="16" spans="1:15" ht="20.100000000000001" customHeight="1">
      <c r="A16">
        <v>26</v>
      </c>
      <c r="B16" s="56">
        <v>9</v>
      </c>
      <c r="C16" s="92" t="s">
        <v>202</v>
      </c>
      <c r="D16" s="58" t="s">
        <v>280</v>
      </c>
      <c r="E16" s="59" t="s">
        <v>106</v>
      </c>
      <c r="F16" s="95" t="s">
        <v>265</v>
      </c>
      <c r="G16" s="95" t="s">
        <v>171</v>
      </c>
      <c r="H16" s="60"/>
      <c r="I16" s="61"/>
      <c r="J16" s="61"/>
      <c r="K16" s="61"/>
      <c r="L16" s="166" t="s">
        <v>83</v>
      </c>
      <c r="M16" s="167"/>
      <c r="N16" s="168"/>
      <c r="O16" t="s">
        <v>333</v>
      </c>
    </row>
    <row r="17" spans="1:15" ht="20.100000000000001" customHeight="1">
      <c r="A17">
        <v>27</v>
      </c>
      <c r="B17" s="56">
        <v>10</v>
      </c>
      <c r="C17" s="92" t="s">
        <v>228</v>
      </c>
      <c r="D17" s="58" t="s">
        <v>281</v>
      </c>
      <c r="E17" s="59" t="s">
        <v>115</v>
      </c>
      <c r="F17" s="95" t="s">
        <v>265</v>
      </c>
      <c r="G17" s="95" t="s">
        <v>172</v>
      </c>
      <c r="H17" s="60"/>
      <c r="I17" s="61"/>
      <c r="J17" s="61"/>
      <c r="K17" s="61"/>
      <c r="L17" s="166" t="s">
        <v>83</v>
      </c>
      <c r="M17" s="167"/>
      <c r="N17" s="168"/>
      <c r="O17" t="s">
        <v>333</v>
      </c>
    </row>
    <row r="18" spans="1:15" ht="20.100000000000001" customHeight="1">
      <c r="A18">
        <v>28</v>
      </c>
      <c r="B18" s="56">
        <v>11</v>
      </c>
      <c r="C18" s="92" t="s">
        <v>255</v>
      </c>
      <c r="D18" s="58" t="s">
        <v>104</v>
      </c>
      <c r="E18" s="59" t="s">
        <v>81</v>
      </c>
      <c r="F18" s="95" t="s">
        <v>265</v>
      </c>
      <c r="G18" s="95" t="s">
        <v>169</v>
      </c>
      <c r="H18" s="60"/>
      <c r="I18" s="61"/>
      <c r="J18" s="61"/>
      <c r="K18" s="61"/>
      <c r="L18" s="166" t="s">
        <v>83</v>
      </c>
      <c r="M18" s="167"/>
      <c r="N18" s="168"/>
      <c r="O18" t="s">
        <v>333</v>
      </c>
    </row>
    <row r="19" spans="1:15" ht="20.100000000000001" customHeight="1">
      <c r="A19">
        <v>29</v>
      </c>
      <c r="B19" s="56">
        <v>12</v>
      </c>
      <c r="C19" s="92" t="s">
        <v>236</v>
      </c>
      <c r="D19" s="58" t="s">
        <v>102</v>
      </c>
      <c r="E19" s="59" t="s">
        <v>81</v>
      </c>
      <c r="F19" s="95" t="s">
        <v>265</v>
      </c>
      <c r="G19" s="95" t="s">
        <v>173</v>
      </c>
      <c r="H19" s="60"/>
      <c r="I19" s="61"/>
      <c r="J19" s="61"/>
      <c r="K19" s="61"/>
      <c r="L19" s="166" t="s">
        <v>83</v>
      </c>
      <c r="M19" s="167"/>
      <c r="N19" s="168"/>
      <c r="O19" t="s">
        <v>333</v>
      </c>
    </row>
    <row r="20" spans="1:15" ht="20.100000000000001" customHeight="1">
      <c r="A20">
        <v>30</v>
      </c>
      <c r="B20" s="56">
        <v>13</v>
      </c>
      <c r="C20" s="92" t="s">
        <v>254</v>
      </c>
      <c r="D20" s="58" t="s">
        <v>282</v>
      </c>
      <c r="E20" s="59" t="s">
        <v>126</v>
      </c>
      <c r="F20" s="95" t="s">
        <v>265</v>
      </c>
      <c r="G20" s="95" t="s">
        <v>152</v>
      </c>
      <c r="H20" s="60"/>
      <c r="I20" s="61"/>
      <c r="J20" s="61"/>
      <c r="K20" s="61"/>
      <c r="L20" s="166" t="s">
        <v>83</v>
      </c>
      <c r="M20" s="167"/>
      <c r="N20" s="168"/>
      <c r="O20" t="s">
        <v>333</v>
      </c>
    </row>
    <row r="21" spans="1:15" ht="20.100000000000001" customHeight="1">
      <c r="A21">
        <v>31</v>
      </c>
      <c r="B21" s="56">
        <v>14</v>
      </c>
      <c r="C21" s="92" t="s">
        <v>237</v>
      </c>
      <c r="D21" s="58" t="s">
        <v>283</v>
      </c>
      <c r="E21" s="59" t="s">
        <v>126</v>
      </c>
      <c r="F21" s="95" t="s">
        <v>265</v>
      </c>
      <c r="G21" s="95" t="s">
        <v>173</v>
      </c>
      <c r="H21" s="60"/>
      <c r="I21" s="61"/>
      <c r="J21" s="61"/>
      <c r="K21" s="61"/>
      <c r="L21" s="166" t="s">
        <v>83</v>
      </c>
      <c r="M21" s="167"/>
      <c r="N21" s="168"/>
      <c r="O21" t="s">
        <v>333</v>
      </c>
    </row>
    <row r="22" spans="1:15" ht="20.100000000000001" customHeight="1">
      <c r="A22">
        <v>32</v>
      </c>
      <c r="B22" s="56">
        <v>15</v>
      </c>
      <c r="C22" s="92" t="s">
        <v>238</v>
      </c>
      <c r="D22" s="58" t="s">
        <v>284</v>
      </c>
      <c r="E22" s="59" t="s">
        <v>126</v>
      </c>
      <c r="F22" s="95" t="s">
        <v>265</v>
      </c>
      <c r="G22" s="95" t="s">
        <v>173</v>
      </c>
      <c r="H22" s="60"/>
      <c r="I22" s="61"/>
      <c r="J22" s="61"/>
      <c r="K22" s="61"/>
      <c r="L22" s="166" t="s">
        <v>83</v>
      </c>
      <c r="M22" s="167"/>
      <c r="N22" s="168"/>
      <c r="O22" t="s">
        <v>333</v>
      </c>
    </row>
    <row r="23" spans="1:15" ht="20.100000000000001" customHeight="1">
      <c r="A23">
        <v>33</v>
      </c>
      <c r="B23" s="56">
        <v>16</v>
      </c>
      <c r="C23" s="92" t="s">
        <v>206</v>
      </c>
      <c r="D23" s="58" t="s">
        <v>285</v>
      </c>
      <c r="E23" s="59" t="s">
        <v>126</v>
      </c>
      <c r="F23" s="95" t="s">
        <v>265</v>
      </c>
      <c r="G23" s="95" t="s">
        <v>171</v>
      </c>
      <c r="H23" s="60"/>
      <c r="I23" s="61"/>
      <c r="J23" s="61"/>
      <c r="K23" s="61"/>
      <c r="L23" s="166" t="s">
        <v>83</v>
      </c>
      <c r="M23" s="167"/>
      <c r="N23" s="168"/>
      <c r="O23" t="s">
        <v>333</v>
      </c>
    </row>
    <row r="24" spans="1:15" ht="20.100000000000001" customHeight="1">
      <c r="A24">
        <v>34</v>
      </c>
      <c r="B24" s="56">
        <v>17</v>
      </c>
      <c r="C24" s="92" t="s">
        <v>207</v>
      </c>
      <c r="D24" s="58" t="s">
        <v>286</v>
      </c>
      <c r="E24" s="59" t="s">
        <v>101</v>
      </c>
      <c r="F24" s="95" t="s">
        <v>265</v>
      </c>
      <c r="G24" s="95" t="s">
        <v>171</v>
      </c>
      <c r="H24" s="60"/>
      <c r="I24" s="61"/>
      <c r="J24" s="61"/>
      <c r="K24" s="61"/>
      <c r="L24" s="166" t="s">
        <v>83</v>
      </c>
      <c r="M24" s="167"/>
      <c r="N24" s="168"/>
      <c r="O24" t="s">
        <v>333</v>
      </c>
    </row>
    <row r="25" spans="1:15" ht="20.100000000000001" customHeight="1">
      <c r="A25">
        <v>35</v>
      </c>
      <c r="B25" s="56">
        <v>18</v>
      </c>
      <c r="C25" s="92" t="s">
        <v>239</v>
      </c>
      <c r="D25" s="58" t="s">
        <v>287</v>
      </c>
      <c r="E25" s="59" t="s">
        <v>121</v>
      </c>
      <c r="F25" s="95" t="s">
        <v>265</v>
      </c>
      <c r="G25" s="95" t="s">
        <v>173</v>
      </c>
      <c r="H25" s="60"/>
      <c r="I25" s="61"/>
      <c r="J25" s="61"/>
      <c r="K25" s="61"/>
      <c r="L25" s="166" t="s">
        <v>83</v>
      </c>
      <c r="M25" s="167"/>
      <c r="N25" s="168"/>
      <c r="O25" t="s">
        <v>333</v>
      </c>
    </row>
    <row r="26" spans="1:15" ht="20.100000000000001" customHeight="1">
      <c r="A26">
        <v>36</v>
      </c>
      <c r="B26" s="56">
        <v>19</v>
      </c>
      <c r="C26" s="92" t="s">
        <v>260</v>
      </c>
      <c r="D26" s="58" t="s">
        <v>288</v>
      </c>
      <c r="E26" s="59" t="s">
        <v>99</v>
      </c>
      <c r="F26" s="95" t="s">
        <v>265</v>
      </c>
      <c r="G26" s="95" t="s">
        <v>168</v>
      </c>
      <c r="H26" s="60"/>
      <c r="I26" s="61"/>
      <c r="J26" s="61"/>
      <c r="K26" s="61"/>
      <c r="L26" s="166" t="s">
        <v>83</v>
      </c>
      <c r="M26" s="167"/>
      <c r="N26" s="168"/>
      <c r="O26" t="s">
        <v>333</v>
      </c>
    </row>
    <row r="27" spans="1:15" ht="20.100000000000001" customHeight="1">
      <c r="A27">
        <v>37</v>
      </c>
      <c r="B27" s="56">
        <v>20</v>
      </c>
      <c r="C27" s="92" t="s">
        <v>211</v>
      </c>
      <c r="D27" s="58" t="s">
        <v>146</v>
      </c>
      <c r="E27" s="59" t="s">
        <v>125</v>
      </c>
      <c r="F27" s="95" t="s">
        <v>265</v>
      </c>
      <c r="G27" s="95" t="s">
        <v>171</v>
      </c>
      <c r="H27" s="60"/>
      <c r="I27" s="61"/>
      <c r="J27" s="61"/>
      <c r="K27" s="61"/>
      <c r="L27" s="166" t="s">
        <v>83</v>
      </c>
      <c r="M27" s="167"/>
      <c r="N27" s="168"/>
      <c r="O27" t="s">
        <v>333</v>
      </c>
    </row>
    <row r="28" spans="1:15" ht="20.100000000000001" customHeight="1">
      <c r="A28">
        <v>38</v>
      </c>
      <c r="B28" s="56">
        <v>21</v>
      </c>
      <c r="C28" s="92" t="s">
        <v>212</v>
      </c>
      <c r="D28" s="58" t="s">
        <v>140</v>
      </c>
      <c r="E28" s="59" t="s">
        <v>95</v>
      </c>
      <c r="F28" s="95" t="s">
        <v>265</v>
      </c>
      <c r="G28" s="95" t="s">
        <v>171</v>
      </c>
      <c r="H28" s="60"/>
      <c r="I28" s="61"/>
      <c r="J28" s="61"/>
      <c r="K28" s="61"/>
      <c r="L28" s="166" t="s">
        <v>83</v>
      </c>
      <c r="M28" s="167"/>
      <c r="N28" s="168"/>
      <c r="O28" t="s">
        <v>333</v>
      </c>
    </row>
    <row r="29" spans="1:15" ht="20.100000000000001" customHeight="1">
      <c r="A29">
        <v>39</v>
      </c>
      <c r="B29" s="56">
        <v>22</v>
      </c>
      <c r="C29" s="92" t="s">
        <v>241</v>
      </c>
      <c r="D29" s="58" t="s">
        <v>289</v>
      </c>
      <c r="E29" s="59" t="s">
        <v>78</v>
      </c>
      <c r="F29" s="95" t="s">
        <v>265</v>
      </c>
      <c r="G29" s="95" t="s">
        <v>173</v>
      </c>
      <c r="H29" s="60"/>
      <c r="I29" s="61"/>
      <c r="J29" s="61"/>
      <c r="K29" s="61"/>
      <c r="L29" s="166" t="s">
        <v>83</v>
      </c>
      <c r="M29" s="167"/>
      <c r="N29" s="168"/>
      <c r="O29" t="s">
        <v>333</v>
      </c>
    </row>
    <row r="30" spans="1:15" ht="20.100000000000001" customHeight="1">
      <c r="A30">
        <v>40</v>
      </c>
      <c r="B30" s="56">
        <v>23</v>
      </c>
      <c r="C30" s="92" t="s">
        <v>242</v>
      </c>
      <c r="D30" s="58" t="s">
        <v>148</v>
      </c>
      <c r="E30" s="59" t="s">
        <v>89</v>
      </c>
      <c r="F30" s="95" t="s">
        <v>265</v>
      </c>
      <c r="G30" s="95" t="s">
        <v>173</v>
      </c>
      <c r="H30" s="60"/>
      <c r="I30" s="61"/>
      <c r="J30" s="61"/>
      <c r="K30" s="61"/>
      <c r="L30" s="166" t="s">
        <v>83</v>
      </c>
      <c r="M30" s="167"/>
      <c r="N30" s="168"/>
      <c r="O30" t="s">
        <v>333</v>
      </c>
    </row>
    <row r="31" spans="1:15" ht="20.100000000000001" customHeight="1">
      <c r="A31">
        <v>41</v>
      </c>
      <c r="B31" s="56">
        <v>24</v>
      </c>
      <c r="C31" s="92" t="s">
        <v>249</v>
      </c>
      <c r="D31" s="58" t="s">
        <v>139</v>
      </c>
      <c r="E31" s="59" t="s">
        <v>89</v>
      </c>
      <c r="F31" s="95" t="s">
        <v>265</v>
      </c>
      <c r="G31" s="95" t="s">
        <v>172</v>
      </c>
      <c r="H31" s="60"/>
      <c r="I31" s="61"/>
      <c r="J31" s="61"/>
      <c r="K31" s="61"/>
      <c r="L31" s="166" t="s">
        <v>83</v>
      </c>
      <c r="M31" s="167"/>
      <c r="N31" s="168"/>
      <c r="O31" t="s">
        <v>333</v>
      </c>
    </row>
    <row r="32" spans="1:15" ht="20.100000000000001" customHeight="1">
      <c r="A32">
        <v>0</v>
      </c>
      <c r="B32" s="56">
        <v>25</v>
      </c>
      <c r="C32" s="92" t="s">
        <v>83</v>
      </c>
      <c r="D32" s="58" t="s">
        <v>83</v>
      </c>
      <c r="E32" s="59" t="s">
        <v>83</v>
      </c>
      <c r="F32" s="95" t="s">
        <v>83</v>
      </c>
      <c r="G32" s="95" t="s">
        <v>83</v>
      </c>
      <c r="H32" s="60"/>
      <c r="I32" s="61"/>
      <c r="J32" s="61"/>
      <c r="K32" s="61"/>
      <c r="L32" s="166" t="s">
        <v>83</v>
      </c>
      <c r="M32" s="167"/>
      <c r="N32" s="168"/>
      <c r="O32" t="s">
        <v>333</v>
      </c>
    </row>
    <row r="33" spans="1:16" ht="20.100000000000001" customHeight="1">
      <c r="A33">
        <v>0</v>
      </c>
      <c r="B33" s="56">
        <v>26</v>
      </c>
      <c r="C33" s="92" t="s">
        <v>83</v>
      </c>
      <c r="D33" s="58" t="s">
        <v>83</v>
      </c>
      <c r="E33" s="59" t="s">
        <v>83</v>
      </c>
      <c r="F33" s="95" t="s">
        <v>83</v>
      </c>
      <c r="G33" s="95" t="s">
        <v>83</v>
      </c>
      <c r="H33" s="60"/>
      <c r="I33" s="61"/>
      <c r="J33" s="61"/>
      <c r="K33" s="61"/>
      <c r="L33" s="166" t="s">
        <v>83</v>
      </c>
      <c r="M33" s="167"/>
      <c r="N33" s="168"/>
      <c r="O33" t="s">
        <v>333</v>
      </c>
    </row>
    <row r="34" spans="1:16" ht="20.100000000000001" customHeight="1">
      <c r="A34">
        <v>0</v>
      </c>
      <c r="B34" s="56">
        <v>27</v>
      </c>
      <c r="C34" s="92" t="s">
        <v>83</v>
      </c>
      <c r="D34" s="58" t="s">
        <v>83</v>
      </c>
      <c r="E34" s="59" t="s">
        <v>83</v>
      </c>
      <c r="F34" s="95" t="s">
        <v>83</v>
      </c>
      <c r="G34" s="95" t="s">
        <v>83</v>
      </c>
      <c r="H34" s="60"/>
      <c r="I34" s="61"/>
      <c r="J34" s="61"/>
      <c r="K34" s="61"/>
      <c r="L34" s="166" t="s">
        <v>83</v>
      </c>
      <c r="M34" s="167"/>
      <c r="N34" s="168"/>
      <c r="O34" t="s">
        <v>333</v>
      </c>
    </row>
    <row r="35" spans="1:16" ht="20.100000000000001" customHeight="1">
      <c r="A35">
        <v>0</v>
      </c>
      <c r="B35" s="56">
        <v>28</v>
      </c>
      <c r="C35" s="92" t="s">
        <v>83</v>
      </c>
      <c r="D35" s="58" t="s">
        <v>83</v>
      </c>
      <c r="E35" s="59" t="s">
        <v>83</v>
      </c>
      <c r="F35" s="95" t="s">
        <v>83</v>
      </c>
      <c r="G35" s="95" t="s">
        <v>83</v>
      </c>
      <c r="H35" s="60"/>
      <c r="I35" s="61"/>
      <c r="J35" s="61"/>
      <c r="K35" s="61"/>
      <c r="L35" s="166" t="s">
        <v>83</v>
      </c>
      <c r="M35" s="167"/>
      <c r="N35" s="168"/>
      <c r="O35" t="s">
        <v>333</v>
      </c>
    </row>
    <row r="36" spans="1:16" ht="20.100000000000001" customHeight="1">
      <c r="A36">
        <v>0</v>
      </c>
      <c r="B36" s="56">
        <v>29</v>
      </c>
      <c r="C36" s="92" t="s">
        <v>83</v>
      </c>
      <c r="D36" s="58" t="s">
        <v>83</v>
      </c>
      <c r="E36" s="59" t="s">
        <v>83</v>
      </c>
      <c r="F36" s="95" t="s">
        <v>83</v>
      </c>
      <c r="G36" s="95" t="s">
        <v>83</v>
      </c>
      <c r="H36" s="60"/>
      <c r="I36" s="61"/>
      <c r="J36" s="61"/>
      <c r="K36" s="61"/>
      <c r="L36" s="166" t="s">
        <v>83</v>
      </c>
      <c r="M36" s="167"/>
      <c r="N36" s="168"/>
      <c r="O36" t="s">
        <v>333</v>
      </c>
    </row>
    <row r="37" spans="1:16" ht="20.100000000000001" customHeight="1">
      <c r="A37">
        <v>0</v>
      </c>
      <c r="B37" s="63">
        <v>30</v>
      </c>
      <c r="C37" s="92" t="s">
        <v>83</v>
      </c>
      <c r="D37" s="58" t="s">
        <v>83</v>
      </c>
      <c r="E37" s="59" t="s">
        <v>83</v>
      </c>
      <c r="F37" s="95" t="s">
        <v>83</v>
      </c>
      <c r="G37" s="95" t="s">
        <v>83</v>
      </c>
      <c r="H37" s="64"/>
      <c r="I37" s="65"/>
      <c r="J37" s="65"/>
      <c r="K37" s="65"/>
      <c r="L37" s="166" t="s">
        <v>83</v>
      </c>
      <c r="M37" s="167"/>
      <c r="N37" s="168"/>
      <c r="O37" t="s">
        <v>333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86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85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51</v>
      </c>
      <c r="I44" s="100">
        <v>4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5" priority="1" stopIfTrue="1" operator="equal">
      <formula>0</formula>
    </cfRule>
  </conditionalFormatting>
  <conditionalFormatting sqref="G6:G37 L8:N43 K44:L44 N44">
    <cfRule type="cellIs" dxfId="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5</vt:i4>
      </vt:variant>
    </vt:vector>
  </HeadingPairs>
  <TitlesOfParts>
    <vt:vector size="16" baseType="lpstr">
      <vt:lpstr>IN DS LOP</vt:lpstr>
      <vt:lpstr>IN DS LOP (2)</vt:lpstr>
      <vt:lpstr>IN DS LOP (3)</vt:lpstr>
      <vt:lpstr>IN DS LOP (4)</vt:lpstr>
      <vt:lpstr>DSTHI (3)</vt:lpstr>
      <vt:lpstr>DSTHI (MYDTU)</vt:lpstr>
      <vt:lpstr>TONGHOP</vt:lpstr>
      <vt:lpstr>Phòng Tòa Nhà F (108)</vt:lpstr>
      <vt:lpstr>Phòng Tòa Nhà F (112-1)</vt:lpstr>
      <vt:lpstr>Phòng Tòa Nhà F (112-2)</vt:lpstr>
      <vt:lpstr>Phòng Tòa Nhà F (201)</vt:lpstr>
      <vt:lpstr>'DSTHI (MYDTU)'!Print_Titles</vt:lpstr>
      <vt:lpstr>'Phòng Tòa Nhà F (108)'!Print_Titles</vt:lpstr>
      <vt:lpstr>'Phòng Tòa Nhà F (112-1)'!Print_Titles</vt:lpstr>
      <vt:lpstr>'Phòng Tòa Nhà F (112-2)'!Print_Titles</vt:lpstr>
      <vt:lpstr>'Phòng Tòa Nhà F (201)'!Print_Titles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2026-05-21T03:50:26Z</cp:lastPrinted>
  <dcterms:created xsi:type="dcterms:W3CDTF">2009-04-20T08:11:00Z</dcterms:created>
  <dcterms:modified xsi:type="dcterms:W3CDTF">2026-05-21T03:51:54Z</dcterms:modified>
</cp:coreProperties>
</file>